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Users\aprild\SOE\Statistics\Enrollment &amp; Degree Notebook Stats\"/>
    </mc:Choice>
  </mc:AlternateContent>
  <xr:revisionPtr revIDLastSave="0" documentId="13_ncr:1_{91F94FC4-70FE-4F2A-A84E-274D44C0EB34}" xr6:coauthVersionLast="47" xr6:coauthVersionMax="47" xr10:uidLastSave="{00000000-0000-0000-0000-000000000000}"/>
  <bookViews>
    <workbookView xWindow="-28920" yWindow="1650" windowWidth="29040" windowHeight="15720" tabRatio="240" activeTab="3" xr2:uid="{00000000-000D-0000-FFFF-FFFF00000000}"/>
  </bookViews>
  <sheets>
    <sheet name="BS" sheetId="1" r:id="rId1"/>
    <sheet name="MS" sheetId="2" r:id="rId2"/>
    <sheet name="PhD" sheetId="3" r:id="rId3"/>
    <sheet name="Total Degree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5" i="4" l="1"/>
  <c r="AC23" i="4"/>
  <c r="AC21" i="4"/>
  <c r="AC19" i="4"/>
  <c r="AC17" i="4"/>
  <c r="AC15" i="4"/>
  <c r="AC13" i="4"/>
  <c r="AC11" i="4"/>
  <c r="AC9" i="4"/>
  <c r="AC7" i="4"/>
  <c r="AC5" i="4"/>
  <c r="AC27" i="4" s="1"/>
  <c r="AC28" i="4" s="1"/>
  <c r="AD37" i="3"/>
  <c r="AD33" i="3"/>
  <c r="AD30" i="3"/>
  <c r="AD27" i="3"/>
  <c r="AD24" i="3"/>
  <c r="AD19" i="3"/>
  <c r="AD16" i="3"/>
  <c r="AD13" i="3"/>
  <c r="AD9" i="3"/>
  <c r="AD6" i="3"/>
  <c r="AD46" i="2"/>
  <c r="AD42" i="2"/>
  <c r="AD39" i="2"/>
  <c r="AD36" i="2"/>
  <c r="AD33" i="2"/>
  <c r="AD29" i="2"/>
  <c r="AD22" i="2"/>
  <c r="AD19" i="2"/>
  <c r="AD16" i="2"/>
  <c r="AD11" i="2"/>
  <c r="AD6" i="2"/>
  <c r="AD28" i="1"/>
  <c r="AD25" i="1"/>
  <c r="AD22" i="1"/>
  <c r="AD18" i="1"/>
  <c r="AD15" i="1"/>
  <c r="AD12" i="1"/>
  <c r="AD8" i="1"/>
  <c r="AB27" i="4"/>
  <c r="AB28" i="4" s="1"/>
  <c r="AB25" i="4"/>
  <c r="AB23" i="4"/>
  <c r="AB21" i="4"/>
  <c r="AB19" i="4"/>
  <c r="AB17" i="4"/>
  <c r="AB15" i="4"/>
  <c r="AB13" i="4"/>
  <c r="AB11" i="4"/>
  <c r="AB9" i="4"/>
  <c r="AB7" i="4"/>
  <c r="AB5" i="4"/>
  <c r="AC37" i="3"/>
  <c r="AC33" i="3"/>
  <c r="AC30" i="3"/>
  <c r="AC27" i="3"/>
  <c r="AC24" i="3"/>
  <c r="AC19" i="3"/>
  <c r="AC16" i="3"/>
  <c r="AC13" i="3"/>
  <c r="AC9" i="3"/>
  <c r="AC6" i="3"/>
  <c r="AC46" i="2"/>
  <c r="AC42" i="2"/>
  <c r="AC39" i="2"/>
  <c r="AC36" i="2"/>
  <c r="AC33" i="2"/>
  <c r="AC29" i="2"/>
  <c r="AC22" i="2"/>
  <c r="AC19" i="2"/>
  <c r="AC16" i="2"/>
  <c r="AC11" i="2"/>
  <c r="AC6" i="2"/>
  <c r="AC28" i="1"/>
  <c r="AC25" i="1"/>
  <c r="AC22" i="1"/>
  <c r="AC18" i="1"/>
  <c r="AC15" i="1"/>
  <c r="AC12" i="1"/>
  <c r="AC8" i="1"/>
  <c r="AA25" i="4"/>
  <c r="AA23" i="4"/>
  <c r="AA21" i="4"/>
  <c r="AA19" i="4"/>
  <c r="AA17" i="4"/>
  <c r="AA15" i="4"/>
  <c r="AA13" i="4"/>
  <c r="AA11" i="4"/>
  <c r="AA7" i="4"/>
  <c r="AA5" i="4"/>
  <c r="AB37" i="3"/>
  <c r="AB33" i="3"/>
  <c r="AB30" i="3"/>
  <c r="AB27" i="3"/>
  <c r="AB24" i="3"/>
  <c r="AB19" i="3"/>
  <c r="AB16" i="3"/>
  <c r="AB13" i="3"/>
  <c r="AB9" i="3"/>
  <c r="AB6" i="3"/>
  <c r="AB46" i="2"/>
  <c r="AB42" i="2"/>
  <c r="AB39" i="2"/>
  <c r="AB36" i="2"/>
  <c r="AB33" i="2"/>
  <c r="AB29" i="2"/>
  <c r="AB22" i="2"/>
  <c r="AB19" i="2"/>
  <c r="AB16" i="2"/>
  <c r="AB11" i="2"/>
  <c r="AB6" i="2"/>
  <c r="AB28" i="1"/>
  <c r="AB25" i="1"/>
  <c r="AB22" i="1"/>
  <c r="AB18" i="1"/>
  <c r="AB15" i="1"/>
  <c r="AB12" i="1"/>
  <c r="AB8" i="1"/>
  <c r="AA37" i="3"/>
  <c r="AA33" i="3"/>
  <c r="AA30" i="3"/>
  <c r="AA27" i="3"/>
  <c r="AA24" i="3"/>
  <c r="AA19" i="3"/>
  <c r="AA16" i="3"/>
  <c r="AA13" i="3"/>
  <c r="AA9" i="3"/>
  <c r="AA6" i="3"/>
  <c r="AA46" i="2"/>
  <c r="Z25" i="4" s="1"/>
  <c r="AA42" i="2"/>
  <c r="Z23" i="4" s="1"/>
  <c r="AA39" i="2"/>
  <c r="AA36" i="2"/>
  <c r="Z19" i="4" s="1"/>
  <c r="AA33" i="2"/>
  <c r="AA29" i="2"/>
  <c r="AA22" i="2"/>
  <c r="AA19" i="2"/>
  <c r="AA16" i="2"/>
  <c r="AA11" i="2"/>
  <c r="AA6" i="2"/>
  <c r="Z5" i="4" s="1"/>
  <c r="AA28" i="1"/>
  <c r="Z21" i="4" s="1"/>
  <c r="AA25" i="1"/>
  <c r="Z17" i="4" s="1"/>
  <c r="AA22" i="1"/>
  <c r="Z15" i="4" s="1"/>
  <c r="AA18" i="1"/>
  <c r="Z13" i="4" s="1"/>
  <c r="AA15" i="1"/>
  <c r="Z11" i="4" s="1"/>
  <c r="AA12" i="1"/>
  <c r="AA8" i="1"/>
  <c r="AD39" i="3" l="1"/>
  <c r="AD40" i="3" s="1"/>
  <c r="AD48" i="2"/>
  <c r="AD49" i="2" s="1"/>
  <c r="AD30" i="1"/>
  <c r="AD31" i="1" s="1"/>
  <c r="AA9" i="4"/>
  <c r="AA27" i="4" s="1"/>
  <c r="AC39" i="3"/>
  <c r="AC40" i="3" s="1"/>
  <c r="Z9" i="4"/>
  <c r="AC48" i="2"/>
  <c r="AC49" i="2" s="1"/>
  <c r="AA30" i="1"/>
  <c r="AC30" i="1"/>
  <c r="AC31" i="1" s="1"/>
  <c r="AB39" i="3"/>
  <c r="AB40" i="3" s="1"/>
  <c r="AB48" i="2"/>
  <c r="AB49" i="2" s="1"/>
  <c r="AB30" i="1"/>
  <c r="Z7" i="4"/>
  <c r="Z27" i="4"/>
  <c r="AA39" i="3"/>
  <c r="AA48" i="2"/>
  <c r="Y33" i="2"/>
  <c r="Y29" i="2"/>
  <c r="Z33" i="2"/>
  <c r="Z29" i="2"/>
  <c r="Z37" i="3"/>
  <c r="Z33" i="3"/>
  <c r="Z30" i="3"/>
  <c r="Z27" i="3"/>
  <c r="Z24" i="3"/>
  <c r="Z19" i="3"/>
  <c r="Z16" i="3"/>
  <c r="Z13" i="3"/>
  <c r="Z9" i="3"/>
  <c r="Z6" i="3"/>
  <c r="Z39" i="3" l="1"/>
  <c r="AA40" i="3" s="1"/>
  <c r="AA28" i="4"/>
  <c r="AB31" i="1"/>
  <c r="Z46" i="2"/>
  <c r="Y25" i="4" s="1"/>
  <c r="Z42" i="2"/>
  <c r="Y23" i="4" s="1"/>
  <c r="Z39" i="2"/>
  <c r="Z36" i="2"/>
  <c r="Y19" i="4" s="1"/>
  <c r="Y15" i="4"/>
  <c r="Z22" i="2"/>
  <c r="Y13" i="4" s="1"/>
  <c r="Z19" i="2"/>
  <c r="Y11" i="4" s="1"/>
  <c r="Z16" i="2"/>
  <c r="Z11" i="2"/>
  <c r="Y7" i="4" s="1"/>
  <c r="Z6" i="2"/>
  <c r="Y5" i="4" s="1"/>
  <c r="Z28" i="1"/>
  <c r="Z25" i="1"/>
  <c r="Y17" i="4" s="1"/>
  <c r="Z22" i="1"/>
  <c r="Z18" i="1"/>
  <c r="Z15" i="1"/>
  <c r="Z12" i="1"/>
  <c r="Z8" i="1"/>
  <c r="Y9" i="4" l="1"/>
  <c r="Y21" i="4"/>
  <c r="Y27" i="4" s="1"/>
  <c r="Z28" i="4" s="1"/>
  <c r="Z30" i="1"/>
  <c r="AA31" i="1" s="1"/>
  <c r="Z48" i="2"/>
  <c r="AA49" i="2" s="1"/>
  <c r="Y37" i="3"/>
  <c r="Y33" i="3"/>
  <c r="Y30" i="3"/>
  <c r="Y27" i="3"/>
  <c r="Y24" i="3"/>
  <c r="X15" i="4" s="1"/>
  <c r="Y19" i="3"/>
  <c r="Y16" i="3"/>
  <c r="Y13" i="3"/>
  <c r="Y9" i="3"/>
  <c r="Y6" i="3"/>
  <c r="Y46" i="2"/>
  <c r="X25" i="4" s="1"/>
  <c r="Y42" i="2"/>
  <c r="X23" i="4" s="1"/>
  <c r="Y39" i="2"/>
  <c r="X21" i="4" s="1"/>
  <c r="Y36" i="2"/>
  <c r="X19" i="4" s="1"/>
  <c r="Y22" i="2"/>
  <c r="Y19" i="2"/>
  <c r="X11" i="4" s="1"/>
  <c r="Y16" i="2"/>
  <c r="Y11" i="2"/>
  <c r="X7" i="4" s="1"/>
  <c r="Y6" i="2"/>
  <c r="X5" i="4" s="1"/>
  <c r="Y28" i="1"/>
  <c r="Y25" i="1"/>
  <c r="X17" i="4" s="1"/>
  <c r="Y22" i="1"/>
  <c r="Y18" i="1"/>
  <c r="Y15" i="1"/>
  <c r="Y12" i="1"/>
  <c r="Y8" i="1"/>
  <c r="Y30" i="1" s="1"/>
  <c r="X13" i="4" l="1"/>
  <c r="Y39" i="3"/>
  <c r="X9" i="4"/>
  <c r="X27" i="4" s="1"/>
  <c r="Y28" i="4" s="1"/>
  <c r="Z31" i="1"/>
  <c r="Y48" i="2"/>
  <c r="X6" i="3"/>
  <c r="X9" i="3"/>
  <c r="X13" i="3"/>
  <c r="X16" i="3"/>
  <c r="X19" i="3"/>
  <c r="X24" i="3"/>
  <c r="X27" i="3"/>
  <c r="X30" i="3"/>
  <c r="X33" i="3"/>
  <c r="X37" i="3"/>
  <c r="X6" i="2"/>
  <c r="W5" i="4" s="1"/>
  <c r="X11" i="2"/>
  <c r="X16" i="2"/>
  <c r="X19" i="2"/>
  <c r="X22" i="2"/>
  <c r="X29" i="2"/>
  <c r="X33" i="2"/>
  <c r="X36" i="2"/>
  <c r="W19" i="4" s="1"/>
  <c r="X39" i="2"/>
  <c r="X42" i="2"/>
  <c r="X46" i="2"/>
  <c r="X28" i="1"/>
  <c r="X25" i="1"/>
  <c r="X22" i="1"/>
  <c r="W15" i="4" s="1"/>
  <c r="X18" i="1"/>
  <c r="W13" i="4" s="1"/>
  <c r="X15" i="1"/>
  <c r="X12" i="1"/>
  <c r="X8" i="1"/>
  <c r="W7" i="4" s="1"/>
  <c r="X30" i="1" l="1"/>
  <c r="Y31" i="1" s="1"/>
  <c r="W25" i="4"/>
  <c r="Z40" i="3"/>
  <c r="W23" i="4"/>
  <c r="W9" i="4"/>
  <c r="W21" i="4"/>
  <c r="Z49" i="2"/>
  <c r="W17" i="4"/>
  <c r="W11" i="4"/>
  <c r="X39" i="3"/>
  <c r="Y40" i="3" s="1"/>
  <c r="X48" i="2"/>
  <c r="Y49" i="2" s="1"/>
  <c r="W37" i="3"/>
  <c r="W33" i="3"/>
  <c r="W30" i="3"/>
  <c r="W27" i="3"/>
  <c r="W24" i="3"/>
  <c r="W19" i="3"/>
  <c r="W16" i="3"/>
  <c r="W13" i="3"/>
  <c r="W9" i="3"/>
  <c r="W6" i="3"/>
  <c r="W46" i="2"/>
  <c r="V25" i="4" s="1"/>
  <c r="W42" i="2"/>
  <c r="V23" i="4" s="1"/>
  <c r="W39" i="2"/>
  <c r="W36" i="2"/>
  <c r="V19" i="4" s="1"/>
  <c r="W33" i="2"/>
  <c r="W29" i="2"/>
  <c r="W22" i="2"/>
  <c r="W19" i="2"/>
  <c r="W16" i="2"/>
  <c r="W11" i="2"/>
  <c r="W6" i="2"/>
  <c r="W28" i="1"/>
  <c r="W25" i="1"/>
  <c r="W22" i="1"/>
  <c r="W18" i="1"/>
  <c r="W15" i="1"/>
  <c r="W12" i="1"/>
  <c r="W8" i="1"/>
  <c r="W27" i="4" l="1"/>
  <c r="X28" i="4" s="1"/>
  <c r="V9" i="4"/>
  <c r="V13" i="4"/>
  <c r="V7" i="4"/>
  <c r="V15" i="4"/>
  <c r="V11" i="4"/>
  <c r="V17" i="4"/>
  <c r="V21" i="4"/>
  <c r="V5" i="4"/>
  <c r="W39" i="3"/>
  <c r="X40" i="3" s="1"/>
  <c r="W48" i="2"/>
  <c r="X49" i="2" s="1"/>
  <c r="W30" i="1"/>
  <c r="T25" i="4"/>
  <c r="T23" i="4"/>
  <c r="T19" i="4"/>
  <c r="T5" i="4"/>
  <c r="V37" i="3"/>
  <c r="V33" i="3"/>
  <c r="V30" i="3"/>
  <c r="V27" i="3"/>
  <c r="V24" i="3"/>
  <c r="V19" i="3"/>
  <c r="V16" i="3"/>
  <c r="V13" i="3"/>
  <c r="V9" i="3"/>
  <c r="V6" i="3"/>
  <c r="V46" i="2"/>
  <c r="V42" i="2"/>
  <c r="V39" i="2"/>
  <c r="V36" i="2"/>
  <c r="U19" i="4" s="1"/>
  <c r="V33" i="2"/>
  <c r="V29" i="2"/>
  <c r="V22" i="2"/>
  <c r="V19" i="2"/>
  <c r="V16" i="2"/>
  <c r="V11" i="2"/>
  <c r="V6" i="2"/>
  <c r="V28" i="1"/>
  <c r="U28" i="1"/>
  <c r="T21" i="4" s="1"/>
  <c r="V25" i="1"/>
  <c r="U25" i="1"/>
  <c r="T17" i="4" s="1"/>
  <c r="V22" i="1"/>
  <c r="U22" i="1"/>
  <c r="T15" i="4" s="1"/>
  <c r="V18" i="1"/>
  <c r="U18" i="1"/>
  <c r="T13" i="4" s="1"/>
  <c r="V15" i="1"/>
  <c r="U15" i="1"/>
  <c r="T11" i="4" s="1"/>
  <c r="V12" i="1"/>
  <c r="U12" i="1"/>
  <c r="T9" i="4" s="1"/>
  <c r="V8" i="1"/>
  <c r="U8" i="1"/>
  <c r="V27" i="4" l="1"/>
  <c r="W28" i="4" s="1"/>
  <c r="X31" i="1"/>
  <c r="U25" i="4"/>
  <c r="U30" i="1"/>
  <c r="U11" i="4"/>
  <c r="U5" i="4"/>
  <c r="U9" i="4"/>
  <c r="U7" i="4"/>
  <c r="U23" i="4"/>
  <c r="T7" i="4"/>
  <c r="T27" i="4" s="1"/>
  <c r="U17" i="4"/>
  <c r="U13" i="4"/>
  <c r="U21" i="4"/>
  <c r="U15" i="4"/>
  <c r="V30" i="1"/>
  <c r="V39" i="3"/>
  <c r="V40" i="3" s="1"/>
  <c r="V48" i="2"/>
  <c r="V49" i="2" s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T37" i="3"/>
  <c r="S37" i="3"/>
  <c r="R25" i="4" s="1"/>
  <c r="R37" i="3"/>
  <c r="Q25" i="4" s="1"/>
  <c r="Q37" i="3"/>
  <c r="P37" i="3"/>
  <c r="O37" i="3"/>
  <c r="N37" i="3"/>
  <c r="M37" i="3"/>
  <c r="L37" i="3"/>
  <c r="K37" i="3"/>
  <c r="J25" i="4" s="1"/>
  <c r="J37" i="3"/>
  <c r="I25" i="4" s="1"/>
  <c r="I37" i="3"/>
  <c r="H37" i="3"/>
  <c r="G37" i="3"/>
  <c r="F37" i="3"/>
  <c r="E37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T6" i="3"/>
  <c r="S6" i="3"/>
  <c r="S39" i="3" s="1"/>
  <c r="R6" i="3"/>
  <c r="R39" i="3" s="1"/>
  <c r="Q6" i="3"/>
  <c r="Q39" i="3" s="1"/>
  <c r="P6" i="3"/>
  <c r="O6" i="3"/>
  <c r="O39" i="3" s="1"/>
  <c r="N6" i="3"/>
  <c r="N39" i="3" s="1"/>
  <c r="M6" i="3"/>
  <c r="M39" i="3" s="1"/>
  <c r="L6" i="3"/>
  <c r="L39" i="3" s="1"/>
  <c r="K6" i="3"/>
  <c r="K39" i="3" s="1"/>
  <c r="J6" i="3"/>
  <c r="J39" i="3" s="1"/>
  <c r="I6" i="3"/>
  <c r="H6" i="3"/>
  <c r="H39" i="3" s="1"/>
  <c r="G6" i="3"/>
  <c r="G39" i="3" s="1"/>
  <c r="F6" i="3"/>
  <c r="F39" i="3" s="1"/>
  <c r="E6" i="3"/>
  <c r="E39" i="3" s="1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T39" i="3" l="1"/>
  <c r="V31" i="1"/>
  <c r="I39" i="3"/>
  <c r="W40" i="3"/>
  <c r="F25" i="4"/>
  <c r="K25" i="4"/>
  <c r="W31" i="1"/>
  <c r="U27" i="4"/>
  <c r="U28" i="4" s="1"/>
  <c r="W49" i="2"/>
  <c r="P39" i="3"/>
  <c r="P40" i="3" s="1"/>
  <c r="T40" i="3"/>
  <c r="K40" i="3"/>
  <c r="S40" i="3"/>
  <c r="L25" i="4"/>
  <c r="J40" i="3"/>
  <c r="R40" i="3"/>
  <c r="D25" i="4"/>
  <c r="L40" i="3"/>
  <c r="E25" i="4"/>
  <c r="H25" i="4"/>
  <c r="O25" i="4"/>
  <c r="M25" i="4"/>
  <c r="N25" i="4"/>
  <c r="G25" i="4"/>
  <c r="P25" i="4"/>
  <c r="H40" i="3"/>
  <c r="S25" i="4"/>
  <c r="M40" i="3"/>
  <c r="G40" i="3"/>
  <c r="O40" i="3"/>
  <c r="I40" i="3"/>
  <c r="Q40" i="3"/>
  <c r="F40" i="3"/>
  <c r="N40" i="3"/>
  <c r="T42" i="2"/>
  <c r="S23" i="4" s="1"/>
  <c r="S42" i="2"/>
  <c r="R23" i="4" s="1"/>
  <c r="R42" i="2"/>
  <c r="Q23" i="4" s="1"/>
  <c r="Q42" i="2"/>
  <c r="P23" i="4" s="1"/>
  <c r="P42" i="2"/>
  <c r="O23" i="4" s="1"/>
  <c r="O42" i="2"/>
  <c r="N23" i="4" s="1"/>
  <c r="N42" i="2"/>
  <c r="M23" i="4" s="1"/>
  <c r="M42" i="2"/>
  <c r="L23" i="4" s="1"/>
  <c r="L42" i="2"/>
  <c r="K23" i="4" s="1"/>
  <c r="K42" i="2"/>
  <c r="J23" i="4" s="1"/>
  <c r="J42" i="2"/>
  <c r="I23" i="4" s="1"/>
  <c r="I42" i="2"/>
  <c r="H23" i="4" s="1"/>
  <c r="H42" i="2"/>
  <c r="G23" i="4" s="1"/>
  <c r="G42" i="2"/>
  <c r="F23" i="4" s="1"/>
  <c r="F42" i="2"/>
  <c r="E23" i="4" s="1"/>
  <c r="E42" i="2"/>
  <c r="D23" i="4" s="1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T36" i="2"/>
  <c r="S19" i="4" s="1"/>
  <c r="S36" i="2"/>
  <c r="R19" i="4" s="1"/>
  <c r="R36" i="2"/>
  <c r="Q19" i="4" s="1"/>
  <c r="Q36" i="2"/>
  <c r="P19" i="4" s="1"/>
  <c r="P36" i="2"/>
  <c r="O19" i="4" s="1"/>
  <c r="O36" i="2"/>
  <c r="N19" i="4" s="1"/>
  <c r="N36" i="2"/>
  <c r="M19" i="4" s="1"/>
  <c r="M36" i="2"/>
  <c r="L19" i="4" s="1"/>
  <c r="L36" i="2"/>
  <c r="K19" i="4" s="1"/>
  <c r="K36" i="2"/>
  <c r="J19" i="4" s="1"/>
  <c r="J36" i="2"/>
  <c r="I19" i="4" s="1"/>
  <c r="I36" i="2"/>
  <c r="H19" i="4" s="1"/>
  <c r="H36" i="2"/>
  <c r="G19" i="4" s="1"/>
  <c r="G36" i="2"/>
  <c r="F19" i="4" s="1"/>
  <c r="F36" i="2"/>
  <c r="E19" i="4" s="1"/>
  <c r="E36" i="2"/>
  <c r="D19" i="4" s="1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T6" i="2"/>
  <c r="S5" i="4" s="1"/>
  <c r="S6" i="2"/>
  <c r="R5" i="4" s="1"/>
  <c r="R6" i="2"/>
  <c r="Q5" i="4" s="1"/>
  <c r="Q6" i="2"/>
  <c r="P5" i="4" s="1"/>
  <c r="P6" i="2"/>
  <c r="O5" i="4" s="1"/>
  <c r="O6" i="2"/>
  <c r="N5" i="4" s="1"/>
  <c r="N6" i="2"/>
  <c r="M5" i="4" s="1"/>
  <c r="M6" i="2"/>
  <c r="L5" i="4" s="1"/>
  <c r="L6" i="2"/>
  <c r="K5" i="4" s="1"/>
  <c r="K6" i="2"/>
  <c r="J5" i="4" s="1"/>
  <c r="J6" i="2"/>
  <c r="I5" i="4" s="1"/>
  <c r="I6" i="2"/>
  <c r="H5" i="4" s="1"/>
  <c r="H6" i="2"/>
  <c r="G5" i="4" s="1"/>
  <c r="G6" i="2"/>
  <c r="F5" i="4" s="1"/>
  <c r="F6" i="2"/>
  <c r="E5" i="4" s="1"/>
  <c r="E6" i="2"/>
  <c r="D5" i="4" s="1"/>
  <c r="T28" i="1"/>
  <c r="S21" i="4" s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T22" i="1"/>
  <c r="S15" i="4" s="1"/>
  <c r="S22" i="1"/>
  <c r="R15" i="4" s="1"/>
  <c r="R22" i="1"/>
  <c r="Q15" i="4" s="1"/>
  <c r="Q22" i="1"/>
  <c r="P15" i="4" s="1"/>
  <c r="P22" i="1"/>
  <c r="O15" i="4" s="1"/>
  <c r="O22" i="1"/>
  <c r="N15" i="4" s="1"/>
  <c r="N22" i="1"/>
  <c r="M15" i="4" s="1"/>
  <c r="M22" i="1"/>
  <c r="L15" i="4" s="1"/>
  <c r="L22" i="1"/>
  <c r="K15" i="4" s="1"/>
  <c r="K22" i="1"/>
  <c r="J15" i="4" s="1"/>
  <c r="J22" i="1"/>
  <c r="I15" i="4" s="1"/>
  <c r="I22" i="1"/>
  <c r="H15" i="4" s="1"/>
  <c r="H22" i="1"/>
  <c r="G15" i="4" s="1"/>
  <c r="G22" i="1"/>
  <c r="F15" i="4" s="1"/>
  <c r="F22" i="1"/>
  <c r="E15" i="4" s="1"/>
  <c r="E22" i="1"/>
  <c r="D15" i="4" s="1"/>
  <c r="T18" i="1"/>
  <c r="S13" i="4" s="1"/>
  <c r="S18" i="1"/>
  <c r="R13" i="4" s="1"/>
  <c r="R18" i="1"/>
  <c r="Q13" i="4" s="1"/>
  <c r="Q18" i="1"/>
  <c r="P13" i="4" s="1"/>
  <c r="P18" i="1"/>
  <c r="O13" i="4" s="1"/>
  <c r="O18" i="1"/>
  <c r="N13" i="4" s="1"/>
  <c r="N18" i="1"/>
  <c r="M13" i="4" s="1"/>
  <c r="M18" i="1"/>
  <c r="L13" i="4" s="1"/>
  <c r="L18" i="1"/>
  <c r="K13" i="4" s="1"/>
  <c r="K18" i="1"/>
  <c r="J13" i="4" s="1"/>
  <c r="J18" i="1"/>
  <c r="I13" i="4" s="1"/>
  <c r="I18" i="1"/>
  <c r="H13" i="4" s="1"/>
  <c r="H18" i="1"/>
  <c r="G13" i="4" s="1"/>
  <c r="G18" i="1"/>
  <c r="F13" i="4" s="1"/>
  <c r="F18" i="1"/>
  <c r="E13" i="4" s="1"/>
  <c r="E18" i="1"/>
  <c r="D13" i="4" s="1"/>
  <c r="T15" i="1"/>
  <c r="S11" i="4" s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T12" i="1"/>
  <c r="S9" i="4" s="1"/>
  <c r="S12" i="1"/>
  <c r="R9" i="4" s="1"/>
  <c r="R12" i="1"/>
  <c r="Q9" i="4" s="1"/>
  <c r="Q12" i="1"/>
  <c r="P12" i="1"/>
  <c r="O9" i="4" s="1"/>
  <c r="O12" i="1"/>
  <c r="N9" i="4" s="1"/>
  <c r="N12" i="1"/>
  <c r="M9" i="4" s="1"/>
  <c r="M12" i="1"/>
  <c r="L9" i="4" s="1"/>
  <c r="L12" i="1"/>
  <c r="K9" i="4" s="1"/>
  <c r="K12" i="1"/>
  <c r="J9" i="4" s="1"/>
  <c r="J12" i="1"/>
  <c r="I9" i="4" s="1"/>
  <c r="I12" i="1"/>
  <c r="H9" i="4" s="1"/>
  <c r="H12" i="1"/>
  <c r="G9" i="4" s="1"/>
  <c r="G12" i="1"/>
  <c r="F9" i="4" s="1"/>
  <c r="F12" i="1"/>
  <c r="E9" i="4" s="1"/>
  <c r="E12" i="1"/>
  <c r="D9" i="4" s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P9" i="4" l="1"/>
  <c r="V28" i="4"/>
  <c r="E30" i="1"/>
  <c r="D7" i="4"/>
  <c r="I30" i="1"/>
  <c r="H7" i="4"/>
  <c r="M30" i="1"/>
  <c r="L7" i="4"/>
  <c r="Q30" i="1"/>
  <c r="P7" i="4"/>
  <c r="F30" i="1"/>
  <c r="E7" i="4"/>
  <c r="J30" i="1"/>
  <c r="I7" i="4"/>
  <c r="N30" i="1"/>
  <c r="N31" i="1" s="1"/>
  <c r="M7" i="4"/>
  <c r="R30" i="1"/>
  <c r="R31" i="1" s="1"/>
  <c r="Q7" i="4"/>
  <c r="G30" i="1"/>
  <c r="F7" i="4"/>
  <c r="K30" i="1"/>
  <c r="J7" i="4"/>
  <c r="O30" i="1"/>
  <c r="N7" i="4"/>
  <c r="S30" i="1"/>
  <c r="R7" i="4"/>
  <c r="H30" i="1"/>
  <c r="H31" i="1" s="1"/>
  <c r="G7" i="4"/>
  <c r="L30" i="1"/>
  <c r="L31" i="1" s="1"/>
  <c r="K7" i="4"/>
  <c r="P30" i="1"/>
  <c r="P31" i="1" s="1"/>
  <c r="O7" i="4"/>
  <c r="T30" i="1"/>
  <c r="S7" i="4"/>
  <c r="H48" i="2"/>
  <c r="L48" i="2"/>
  <c r="P48" i="2"/>
  <c r="T48" i="2"/>
  <c r="E48" i="2"/>
  <c r="I48" i="2"/>
  <c r="M48" i="2"/>
  <c r="Q48" i="2"/>
  <c r="F48" i="2"/>
  <c r="J48" i="2"/>
  <c r="N48" i="2"/>
  <c r="R48" i="2"/>
  <c r="G48" i="2"/>
  <c r="K48" i="2"/>
  <c r="O48" i="2"/>
  <c r="S48" i="2"/>
  <c r="O31" i="1" l="1"/>
  <c r="K31" i="1"/>
  <c r="G31" i="1"/>
  <c r="P49" i="2"/>
  <c r="S49" i="2"/>
  <c r="S31" i="1"/>
  <c r="T31" i="1"/>
  <c r="U31" i="1"/>
  <c r="M49" i="2"/>
  <c r="L49" i="2"/>
  <c r="G49" i="2"/>
  <c r="J31" i="1"/>
  <c r="Q49" i="2"/>
  <c r="T49" i="2"/>
  <c r="J49" i="2"/>
  <c r="F49" i="2"/>
  <c r="N49" i="2"/>
  <c r="R49" i="2"/>
  <c r="F31" i="1"/>
  <c r="Q31" i="1"/>
  <c r="I31" i="1"/>
  <c r="M31" i="1"/>
  <c r="H49" i="2"/>
  <c r="O49" i="2"/>
  <c r="I49" i="2"/>
  <c r="K49" i="2"/>
  <c r="S27" i="4"/>
  <c r="T28" i="4" s="1"/>
  <c r="R27" i="4" l="1"/>
  <c r="S28" i="4" s="1"/>
  <c r="C25" i="4"/>
  <c r="C19" i="4"/>
  <c r="C17" i="4"/>
  <c r="C15" i="4"/>
  <c r="C13" i="4"/>
  <c r="C9" i="4"/>
  <c r="C7" i="4"/>
  <c r="Q27" i="4" l="1"/>
  <c r="R28" i="4" s="1"/>
  <c r="M27" i="4"/>
  <c r="J27" i="4"/>
  <c r="N27" i="4"/>
  <c r="O27" i="4"/>
  <c r="E27" i="4" l="1"/>
  <c r="P27" i="4"/>
  <c r="Q28" i="4" s="1"/>
  <c r="F27" i="4"/>
  <c r="K27" i="4"/>
  <c r="K28" i="4" s="1"/>
  <c r="N28" i="4"/>
  <c r="O28" i="4"/>
  <c r="H27" i="4"/>
  <c r="D27" i="4"/>
  <c r="G27" i="4"/>
  <c r="I27" i="4"/>
  <c r="L27" i="4"/>
  <c r="I28" i="4" l="1"/>
  <c r="F28" i="4"/>
  <c r="E28" i="4"/>
  <c r="P28" i="4"/>
  <c r="G28" i="4"/>
  <c r="L28" i="4"/>
  <c r="M28" i="4"/>
  <c r="H28" i="4"/>
  <c r="J28" i="4"/>
</calcChain>
</file>

<file path=xl/sharedStrings.xml><?xml version="1.0" encoding="utf-8"?>
<sst xmlns="http://schemas.openxmlformats.org/spreadsheetml/2006/main" count="298" uniqueCount="85">
  <si>
    <t>Level</t>
  </si>
  <si>
    <t>Dept</t>
  </si>
  <si>
    <t>Major</t>
  </si>
  <si>
    <t>Total Of Students</t>
  </si>
  <si>
    <t>99-00</t>
  </si>
  <si>
    <t>00-01</t>
  </si>
  <si>
    <t>01-02</t>
  </si>
  <si>
    <t>02-03</t>
  </si>
  <si>
    <t>03-04</t>
  </si>
  <si>
    <t>04-05</t>
  </si>
  <si>
    <t>05-06</t>
  </si>
  <si>
    <t>06-07</t>
  </si>
  <si>
    <t>BS</t>
  </si>
  <si>
    <t>CE</t>
  </si>
  <si>
    <t>CMgt</t>
  </si>
  <si>
    <t>ConE</t>
  </si>
  <si>
    <t>ChNE</t>
  </si>
  <si>
    <t>ChE</t>
  </si>
  <si>
    <t>NE</t>
  </si>
  <si>
    <t>CS</t>
  </si>
  <si>
    <t>ECE</t>
  </si>
  <si>
    <t>CPE</t>
  </si>
  <si>
    <t>EE</t>
  </si>
  <si>
    <t>ME</t>
  </si>
  <si>
    <t>MfE</t>
  </si>
  <si>
    <t>MS</t>
  </si>
  <si>
    <t>HWE</t>
  </si>
  <si>
    <t/>
  </si>
  <si>
    <t>OS</t>
  </si>
  <si>
    <t>OpEn</t>
  </si>
  <si>
    <t>PhD</t>
  </si>
  <si>
    <t>OSc</t>
  </si>
  <si>
    <t>CE Total</t>
  </si>
  <si>
    <t>ChNE Total</t>
  </si>
  <si>
    <t>CS Total</t>
  </si>
  <si>
    <t>ECE Total</t>
  </si>
  <si>
    <t>ME Total</t>
  </si>
  <si>
    <t>MfE Total</t>
  </si>
  <si>
    <t>OS Total</t>
  </si>
  <si>
    <t>Master's Degrees by Academic Year</t>
  </si>
  <si>
    <t>Notes:</t>
  </si>
  <si>
    <t>Prior to 04-05 CPE &amp; EE were reported together.</t>
  </si>
  <si>
    <t>Doctoral Degrees by Academic Year</t>
  </si>
  <si>
    <t>% Change</t>
  </si>
  <si>
    <t>Bachelor's Degrees by Academic Year</t>
  </si>
  <si>
    <t>Total BS Degrees</t>
  </si>
  <si>
    <t>07-08</t>
  </si>
  <si>
    <t>08-09</t>
  </si>
  <si>
    <t>NSMS</t>
  </si>
  <si>
    <t>NSMS Total</t>
  </si>
  <si>
    <t>OSE</t>
  </si>
  <si>
    <t>ALL Degrees by Academic Year</t>
  </si>
  <si>
    <t>Total Degrees</t>
  </si>
  <si>
    <t>09-10</t>
  </si>
  <si>
    <t>10-11</t>
  </si>
  <si>
    <t>11-12</t>
  </si>
  <si>
    <t>12-13</t>
  </si>
  <si>
    <t>BME</t>
  </si>
  <si>
    <t>BME Total</t>
  </si>
  <si>
    <t>Grand Total</t>
  </si>
  <si>
    <t>Beginning 12-13 all OSE degrees counted</t>
  </si>
  <si>
    <t>13-14</t>
  </si>
  <si>
    <t>14-15</t>
  </si>
  <si>
    <t>Prior to 14-15 ChE and NE were reported under ChNE</t>
  </si>
  <si>
    <t>Beginning 12-13 all OSE &amp; NSMS degrees counted</t>
  </si>
  <si>
    <t>CBE</t>
  </si>
  <si>
    <t>CBE Total</t>
  </si>
  <si>
    <t>NE Total</t>
  </si>
  <si>
    <t>15-16</t>
  </si>
  <si>
    <t>16-17</t>
  </si>
  <si>
    <t>17-18</t>
  </si>
  <si>
    <t>CCEE</t>
  </si>
  <si>
    <t>CCEE Total</t>
  </si>
  <si>
    <t>18-19</t>
  </si>
  <si>
    <t>19-20</t>
  </si>
  <si>
    <t>20-21</t>
  </si>
  <si>
    <t>MCM/XCMG</t>
  </si>
  <si>
    <t>XCPE</t>
  </si>
  <si>
    <t>XEE</t>
  </si>
  <si>
    <t>XME</t>
  </si>
  <si>
    <t>21-22</t>
  </si>
  <si>
    <t>22-23</t>
  </si>
  <si>
    <t>23-24</t>
  </si>
  <si>
    <t>MENG/MENG XCE</t>
  </si>
  <si>
    <t>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</si>
</sst>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6" fillId="0" borderId="0" xfId="0" applyFont="1"/>
    <xf numFmtId="0" fontId="4" fillId="0" borderId="3" xfId="0" applyFont="1" applyBorder="1" applyAlignment="1">
      <alignment wrapText="1"/>
    </xf>
    <xf numFmtId="0" fontId="6" fillId="0" borderId="4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0" fillId="0" borderId="6" xfId="0" applyBorder="1"/>
    <xf numFmtId="0" fontId="0" fillId="0" borderId="7" xfId="0" applyBorder="1"/>
    <xf numFmtId="0" fontId="8" fillId="0" borderId="3" xfId="0" applyFont="1" applyBorder="1"/>
    <xf numFmtId="0" fontId="3" fillId="0" borderId="8" xfId="0" applyFont="1" applyBorder="1" applyAlignment="1">
      <alignment horizontal="right" wrapText="1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9" xfId="0" applyBorder="1"/>
    <xf numFmtId="0" fontId="3" fillId="0" borderId="10" xfId="0" applyFont="1" applyBorder="1" applyAlignment="1">
      <alignment horizontal="right" wrapText="1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10" fontId="6" fillId="0" borderId="0" xfId="0" applyNumberFormat="1" applyFont="1"/>
    <xf numFmtId="0" fontId="0" fillId="2" borderId="2" xfId="0" quotePrefix="1" applyFill="1" applyBorder="1" applyAlignment="1">
      <alignment horizontal="center"/>
    </xf>
    <xf numFmtId="0" fontId="0" fillId="0" borderId="3" xfId="0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5" xfId="0" applyBorder="1" applyAlignment="1">
      <alignment horizontal="right" wrapText="1"/>
    </xf>
    <xf numFmtId="0" fontId="0" fillId="0" borderId="6" xfId="0" applyBorder="1" applyAlignment="1">
      <alignment horizontal="right" wrapText="1"/>
    </xf>
    <xf numFmtId="0" fontId="3" fillId="0" borderId="16" xfId="0" applyFont="1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2" borderId="14" xfId="0" quotePrefix="1" applyFill="1" applyBorder="1" applyAlignment="1">
      <alignment horizontal="center"/>
    </xf>
    <xf numFmtId="0" fontId="0" fillId="0" borderId="7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wrapText="1"/>
    </xf>
    <xf numFmtId="0" fontId="3" fillId="0" borderId="4" xfId="0" applyFont="1" applyBorder="1" applyAlignment="1">
      <alignment horizontal="right" wrapText="1"/>
    </xf>
    <xf numFmtId="0" fontId="6" fillId="0" borderId="6" xfId="0" applyFont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0" fontId="6" fillId="0" borderId="10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3" fillId="0" borderId="7" xfId="0" applyFont="1" applyBorder="1" applyAlignment="1">
      <alignment horizontal="right" wrapText="1"/>
    </xf>
    <xf numFmtId="0" fontId="6" fillId="0" borderId="3" xfId="0" applyFont="1" applyBorder="1" applyAlignment="1">
      <alignment wrapText="1"/>
    </xf>
    <xf numFmtId="0" fontId="3" fillId="2" borderId="2" xfId="0" quotePrefix="1" applyFont="1" applyFill="1" applyBorder="1" applyAlignment="1">
      <alignment horizontal="center"/>
    </xf>
    <xf numFmtId="0" fontId="3" fillId="2" borderId="14" xfId="0" quotePrefix="1" applyFont="1" applyFill="1" applyBorder="1" applyAlignment="1">
      <alignment horizontal="center"/>
    </xf>
    <xf numFmtId="16" fontId="3" fillId="2" borderId="2" xfId="0" quotePrefix="1" applyNumberFormat="1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3" fillId="0" borderId="0" xfId="0" quotePrefix="1" applyFont="1" applyAlignment="1">
      <alignment horizontal="center"/>
    </xf>
    <xf numFmtId="0" fontId="0" fillId="0" borderId="0" xfId="0" applyAlignment="1">
      <alignment horizontal="left"/>
    </xf>
    <xf numFmtId="0" fontId="1" fillId="0" borderId="7" xfId="0" applyFont="1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7" xfId="0" quotePrefix="1" applyFont="1" applyBorder="1" applyAlignment="1">
      <alignment horizontal="right"/>
    </xf>
    <xf numFmtId="0" fontId="3" fillId="0" borderId="3" xfId="0" applyFont="1" applyBorder="1"/>
    <xf numFmtId="0" fontId="3" fillId="0" borderId="0" xfId="0" quotePrefix="1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3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16" fontId="1" fillId="2" borderId="2" xfId="0" quotePrefix="1" applyNumberFormat="1" applyFont="1" applyFill="1" applyBorder="1" applyAlignment="1">
      <alignment horizontal="center"/>
    </xf>
    <xf numFmtId="0" fontId="1" fillId="2" borderId="2" xfId="0" quotePrefix="1" applyFont="1" applyFill="1" applyBorder="1" applyAlignment="1">
      <alignment horizontal="center"/>
    </xf>
    <xf numFmtId="0" fontId="1" fillId="2" borderId="14" xfId="0" quotePrefix="1" applyFont="1" applyFill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7" xfId="0" quotePrefix="1" applyFont="1" applyBorder="1" applyAlignment="1">
      <alignment horizontal="right"/>
    </xf>
    <xf numFmtId="0" fontId="4" fillId="0" borderId="0" xfId="0" applyFont="1"/>
    <xf numFmtId="0" fontId="1" fillId="0" borderId="0" xfId="0" applyFont="1"/>
    <xf numFmtId="0" fontId="1" fillId="0" borderId="3" xfId="0" applyFont="1" applyBorder="1"/>
    <xf numFmtId="0" fontId="1" fillId="0" borderId="1" xfId="0" applyFont="1" applyBorder="1" applyAlignment="1">
      <alignment wrapText="1"/>
    </xf>
    <xf numFmtId="0" fontId="1" fillId="0" borderId="0" xfId="0" quotePrefix="1" applyFont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10" xfId="0" applyFont="1" applyBorder="1" applyAlignment="1">
      <alignment horizontal="right" wrapText="1"/>
    </xf>
    <xf numFmtId="0" fontId="4" fillId="0" borderId="8" xfId="0" applyFont="1" applyBorder="1" applyAlignment="1">
      <alignment horizontal="right" wrapText="1"/>
    </xf>
    <xf numFmtId="0" fontId="0" fillId="0" borderId="17" xfId="0" applyBorder="1"/>
    <xf numFmtId="0" fontId="1" fillId="0" borderId="7" xfId="0" applyFont="1" applyBorder="1" applyAlignment="1">
      <alignment horizontal="right"/>
    </xf>
    <xf numFmtId="0" fontId="0" fillId="0" borderId="7" xfId="0" quotePrefix="1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quotePrefix="1" applyAlignment="1">
      <alignment horizontal="right"/>
    </xf>
    <xf numFmtId="0" fontId="0" fillId="0" borderId="18" xfId="0" applyBorder="1"/>
    <xf numFmtId="10" fontId="4" fillId="0" borderId="0" xfId="0" applyNumberFormat="1" applyFont="1"/>
    <xf numFmtId="0" fontId="1" fillId="2" borderId="11" xfId="0" quotePrefix="1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7" fillId="0" borderId="0" xfId="0" applyFont="1" applyAlignment="1">
      <alignment vertical="top"/>
    </xf>
    <xf numFmtId="0" fontId="7" fillId="0" borderId="0" xfId="0" applyFont="1"/>
    <xf numFmtId="16" fontId="1" fillId="2" borderId="11" xfId="0" quotePrefix="1" applyNumberFormat="1" applyFont="1" applyFill="1" applyBorder="1" applyAlignment="1">
      <alignment horizontal="center"/>
    </xf>
    <xf numFmtId="16" fontId="1" fillId="2" borderId="19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5"/>
  <sheetViews>
    <sheetView topLeftCell="B1" zoomScale="130" zoomScaleNormal="130" zoomScaleSheetLayoutView="217" workbookViewId="0">
      <selection activeCell="AD28" sqref="AD28"/>
    </sheetView>
  </sheetViews>
  <sheetFormatPr defaultRowHeight="12.5" outlineLevelRow="2" x14ac:dyDescent="0.25"/>
  <cols>
    <col min="1" max="1" width="6.6328125" hidden="1" customWidth="1"/>
    <col min="2" max="2" width="16.6328125" customWidth="1"/>
    <col min="3" max="3" width="8" customWidth="1"/>
    <col min="4" max="4" width="14.90625" hidden="1" customWidth="1"/>
    <col min="5" max="10" width="8.6328125" hidden="1" customWidth="1"/>
    <col min="11" max="11" width="8" hidden="1" customWidth="1"/>
    <col min="12" max="12" width="8.6328125" hidden="1" customWidth="1"/>
    <col min="13" max="16" width="8.90625" hidden="1" customWidth="1"/>
    <col min="17" max="17" width="8" hidden="1" customWidth="1"/>
    <col min="18" max="18" width="8.36328125" hidden="1" customWidth="1"/>
    <col min="19" max="19" width="7.6328125" hidden="1" customWidth="1"/>
    <col min="20" max="20" width="8.36328125" hidden="1" customWidth="1"/>
    <col min="21" max="21" width="9.453125" customWidth="1"/>
    <col min="22" max="22" width="7.90625" customWidth="1"/>
    <col min="23" max="23" width="9.54296875" customWidth="1"/>
    <col min="24" max="30" width="8.54296875" customWidth="1"/>
  </cols>
  <sheetData>
    <row r="1" spans="1:30" ht="15.5" x14ac:dyDescent="0.25">
      <c r="B1" s="86" t="s">
        <v>44</v>
      </c>
      <c r="C1" s="86"/>
      <c r="D1" s="86"/>
      <c r="E1" s="86"/>
      <c r="F1" s="86"/>
      <c r="G1" s="86"/>
      <c r="H1" s="86"/>
      <c r="I1" s="86"/>
      <c r="J1" s="86"/>
      <c r="K1" s="86"/>
      <c r="L1" s="86"/>
    </row>
    <row r="3" spans="1:30" ht="13.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26" t="s">
        <v>46</v>
      </c>
      <c r="N3" s="26" t="s">
        <v>47</v>
      </c>
      <c r="O3" s="44" t="s">
        <v>53</v>
      </c>
      <c r="P3" s="46" t="s">
        <v>54</v>
      </c>
      <c r="Q3" s="46" t="s">
        <v>55</v>
      </c>
      <c r="R3" s="46" t="s">
        <v>56</v>
      </c>
      <c r="S3" s="60" t="s">
        <v>61</v>
      </c>
      <c r="T3" s="88" t="s">
        <v>62</v>
      </c>
      <c r="U3" s="89" t="s">
        <v>68</v>
      </c>
      <c r="V3" s="89" t="s">
        <v>69</v>
      </c>
      <c r="W3" s="89" t="s">
        <v>70</v>
      </c>
      <c r="X3" s="89" t="s">
        <v>73</v>
      </c>
      <c r="Y3" s="89" t="s">
        <v>74</v>
      </c>
      <c r="Z3" s="89" t="s">
        <v>75</v>
      </c>
      <c r="AA3" s="89" t="s">
        <v>80</v>
      </c>
      <c r="AB3" s="89" t="s">
        <v>81</v>
      </c>
      <c r="AC3" s="89" t="s">
        <v>82</v>
      </c>
      <c r="AD3" s="89" t="s">
        <v>84</v>
      </c>
    </row>
    <row r="4" spans="1:30" ht="13.5" customHeight="1" outlineLevel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30" ht="13.5" customHeight="1" outlineLevel="2" x14ac:dyDescent="0.25">
      <c r="A5" s="2" t="s">
        <v>12</v>
      </c>
      <c r="B5" s="2" t="s">
        <v>13</v>
      </c>
      <c r="C5" s="2" t="s">
        <v>13</v>
      </c>
      <c r="D5" s="3">
        <v>167</v>
      </c>
      <c r="E5" s="3">
        <v>32</v>
      </c>
      <c r="F5" s="3">
        <v>18</v>
      </c>
      <c r="G5" s="3">
        <v>21</v>
      </c>
      <c r="H5" s="3">
        <v>19</v>
      </c>
      <c r="I5" s="3">
        <v>23</v>
      </c>
      <c r="J5" s="3">
        <v>23</v>
      </c>
      <c r="K5" s="3">
        <v>16</v>
      </c>
      <c r="L5" s="3">
        <v>15</v>
      </c>
      <c r="M5" s="27">
        <v>14</v>
      </c>
      <c r="N5" s="27">
        <v>23</v>
      </c>
      <c r="O5" s="27">
        <v>22</v>
      </c>
      <c r="P5" s="27">
        <v>29</v>
      </c>
      <c r="Q5" s="27">
        <v>26</v>
      </c>
      <c r="R5" s="27">
        <v>19</v>
      </c>
      <c r="S5" s="27">
        <v>36</v>
      </c>
      <c r="T5" s="27">
        <v>30</v>
      </c>
      <c r="U5" s="27">
        <v>34</v>
      </c>
      <c r="V5" s="27">
        <v>30</v>
      </c>
      <c r="W5" s="27">
        <v>31</v>
      </c>
      <c r="X5" s="27">
        <v>31</v>
      </c>
      <c r="Y5" s="27">
        <v>45</v>
      </c>
      <c r="Z5" s="27">
        <v>36</v>
      </c>
      <c r="AA5" s="27">
        <v>26</v>
      </c>
      <c r="AB5" s="27">
        <v>31</v>
      </c>
      <c r="AC5" s="27">
        <v>28</v>
      </c>
      <c r="AD5" s="27">
        <v>29</v>
      </c>
    </row>
    <row r="6" spans="1:30" ht="13.5" customHeight="1" outlineLevel="2" x14ac:dyDescent="0.25">
      <c r="A6" s="2" t="s">
        <v>12</v>
      </c>
      <c r="B6" s="2" t="s">
        <v>13</v>
      </c>
      <c r="C6" s="2" t="s">
        <v>14</v>
      </c>
      <c r="D6" s="3">
        <v>51</v>
      </c>
      <c r="E6" s="3">
        <v>2</v>
      </c>
      <c r="F6" s="3">
        <v>2</v>
      </c>
      <c r="G6" s="3">
        <v>6</v>
      </c>
      <c r="H6" s="3">
        <v>6</v>
      </c>
      <c r="I6" s="3">
        <v>9</v>
      </c>
      <c r="J6" s="3">
        <v>6</v>
      </c>
      <c r="K6" s="3">
        <v>9</v>
      </c>
      <c r="L6" s="3">
        <v>11</v>
      </c>
      <c r="M6" s="27">
        <v>13</v>
      </c>
      <c r="N6" s="27">
        <v>12</v>
      </c>
      <c r="O6" s="27">
        <v>11</v>
      </c>
      <c r="P6" s="27">
        <v>15</v>
      </c>
      <c r="Q6" s="27">
        <v>14</v>
      </c>
      <c r="R6" s="27">
        <v>12</v>
      </c>
      <c r="S6" s="27">
        <v>14</v>
      </c>
      <c r="T6" s="27">
        <v>10</v>
      </c>
      <c r="U6" s="27">
        <v>14</v>
      </c>
      <c r="V6" s="27">
        <v>13</v>
      </c>
      <c r="W6" s="27">
        <v>14</v>
      </c>
      <c r="X6" s="27">
        <v>20</v>
      </c>
      <c r="Y6" s="27">
        <v>12</v>
      </c>
      <c r="Z6" s="27">
        <v>10</v>
      </c>
      <c r="AA6" s="27">
        <v>17</v>
      </c>
      <c r="AB6" s="27">
        <v>7</v>
      </c>
      <c r="AC6" s="27">
        <v>9</v>
      </c>
      <c r="AD6" s="27">
        <v>15</v>
      </c>
    </row>
    <row r="7" spans="1:30" ht="13.5" customHeight="1" outlineLevel="2" x14ac:dyDescent="0.25">
      <c r="A7" s="2" t="s">
        <v>12</v>
      </c>
      <c r="B7" s="2" t="s">
        <v>13</v>
      </c>
      <c r="C7" s="2" t="s">
        <v>15</v>
      </c>
      <c r="D7" s="3">
        <v>14</v>
      </c>
      <c r="E7" s="12">
        <v>4</v>
      </c>
      <c r="F7" s="12">
        <v>1</v>
      </c>
      <c r="G7" s="12">
        <v>2</v>
      </c>
      <c r="H7" s="19"/>
      <c r="I7" s="12">
        <v>1</v>
      </c>
      <c r="J7" s="12">
        <v>1</v>
      </c>
      <c r="K7" s="12">
        <v>3</v>
      </c>
      <c r="L7" s="12">
        <v>2</v>
      </c>
      <c r="M7" s="28">
        <v>4</v>
      </c>
      <c r="N7" s="28">
        <v>3</v>
      </c>
      <c r="O7" s="28">
        <v>5</v>
      </c>
      <c r="P7" s="28">
        <v>2</v>
      </c>
      <c r="Q7" s="28">
        <v>2</v>
      </c>
      <c r="R7" s="28">
        <v>1</v>
      </c>
      <c r="S7" s="28">
        <v>4</v>
      </c>
      <c r="T7" s="28">
        <v>1</v>
      </c>
      <c r="U7" s="28">
        <v>2</v>
      </c>
      <c r="V7" s="28">
        <v>3</v>
      </c>
      <c r="W7" s="28">
        <v>1</v>
      </c>
      <c r="X7" s="28">
        <v>0</v>
      </c>
      <c r="Y7" s="28">
        <v>1</v>
      </c>
      <c r="Z7" s="28">
        <v>0</v>
      </c>
      <c r="AA7" s="28">
        <v>3</v>
      </c>
      <c r="AB7" s="28">
        <v>5</v>
      </c>
      <c r="AC7" s="28">
        <v>0</v>
      </c>
      <c r="AD7" s="28">
        <v>4</v>
      </c>
    </row>
    <row r="8" spans="1:30" ht="13.5" customHeight="1" outlineLevel="1" x14ac:dyDescent="0.3">
      <c r="A8" s="2"/>
      <c r="B8" s="4" t="s">
        <v>72</v>
      </c>
      <c r="C8" s="2"/>
      <c r="D8" s="3"/>
      <c r="E8" s="16">
        <f t="shared" ref="E8:U8" si="0">SUBTOTAL(9,E5:E7)</f>
        <v>38</v>
      </c>
      <c r="F8" s="16">
        <f t="shared" si="0"/>
        <v>21</v>
      </c>
      <c r="G8" s="16">
        <f t="shared" si="0"/>
        <v>29</v>
      </c>
      <c r="H8">
        <f t="shared" si="0"/>
        <v>25</v>
      </c>
      <c r="I8" s="16">
        <f t="shared" si="0"/>
        <v>33</v>
      </c>
      <c r="J8" s="16">
        <f t="shared" si="0"/>
        <v>30</v>
      </c>
      <c r="K8" s="16">
        <f t="shared" si="0"/>
        <v>28</v>
      </c>
      <c r="L8" s="16">
        <f t="shared" si="0"/>
        <v>28</v>
      </c>
      <c r="M8" s="32">
        <f t="shared" si="0"/>
        <v>31</v>
      </c>
      <c r="N8" s="32">
        <f t="shared" si="0"/>
        <v>38</v>
      </c>
      <c r="O8" s="32">
        <f t="shared" si="0"/>
        <v>38</v>
      </c>
      <c r="P8" s="32">
        <f t="shared" si="0"/>
        <v>46</v>
      </c>
      <c r="Q8" s="32">
        <f t="shared" si="0"/>
        <v>42</v>
      </c>
      <c r="R8" s="32">
        <f t="shared" si="0"/>
        <v>32</v>
      </c>
      <c r="S8" s="32">
        <f t="shared" si="0"/>
        <v>54</v>
      </c>
      <c r="T8" s="32">
        <f t="shared" si="0"/>
        <v>41</v>
      </c>
      <c r="U8" s="32">
        <f t="shared" si="0"/>
        <v>50</v>
      </c>
      <c r="V8" s="32">
        <f t="shared" ref="V8:W8" si="1">SUBTOTAL(9,V5:V7)</f>
        <v>46</v>
      </c>
      <c r="W8" s="32">
        <f t="shared" si="1"/>
        <v>46</v>
      </c>
      <c r="X8" s="32">
        <f t="shared" ref="X8:AD8" si="2">SUM(X5:X7)</f>
        <v>51</v>
      </c>
      <c r="Y8" s="32">
        <f t="shared" si="2"/>
        <v>58</v>
      </c>
      <c r="Z8" s="32">
        <f t="shared" si="2"/>
        <v>46</v>
      </c>
      <c r="AA8" s="32">
        <f t="shared" si="2"/>
        <v>46</v>
      </c>
      <c r="AB8" s="32">
        <f t="shared" si="2"/>
        <v>43</v>
      </c>
      <c r="AC8" s="32">
        <f t="shared" si="2"/>
        <v>37</v>
      </c>
      <c r="AD8" s="32">
        <f t="shared" si="2"/>
        <v>48</v>
      </c>
    </row>
    <row r="9" spans="1:30" ht="13.5" customHeight="1" outlineLevel="1" x14ac:dyDescent="0.3">
      <c r="A9" s="2"/>
      <c r="B9" s="4"/>
      <c r="C9" s="2"/>
      <c r="D9" s="3"/>
      <c r="E9" s="3"/>
      <c r="F9" s="3"/>
      <c r="G9" s="3"/>
      <c r="I9" s="3"/>
      <c r="J9" s="3"/>
      <c r="K9" s="3"/>
      <c r="L9" s="3"/>
    </row>
    <row r="10" spans="1:30" ht="13.5" hidden="1" customHeight="1" outlineLevel="2" x14ac:dyDescent="0.25">
      <c r="A10" s="2" t="s">
        <v>12</v>
      </c>
      <c r="B10" s="2" t="s">
        <v>16</v>
      </c>
      <c r="C10" s="2" t="s">
        <v>17</v>
      </c>
      <c r="D10" s="3">
        <v>114</v>
      </c>
      <c r="E10" s="3">
        <v>12</v>
      </c>
      <c r="F10" s="3">
        <v>17</v>
      </c>
      <c r="G10" s="3">
        <v>22</v>
      </c>
      <c r="H10" s="3">
        <v>9</v>
      </c>
      <c r="I10" s="3">
        <v>15</v>
      </c>
      <c r="J10" s="3">
        <v>15</v>
      </c>
      <c r="K10" s="3">
        <v>13</v>
      </c>
      <c r="L10" s="3">
        <v>11</v>
      </c>
      <c r="M10" s="29">
        <v>17</v>
      </c>
      <c r="N10" s="32">
        <v>18</v>
      </c>
      <c r="O10" s="32">
        <v>13</v>
      </c>
      <c r="P10" s="32">
        <v>19</v>
      </c>
      <c r="Q10" s="32">
        <v>25</v>
      </c>
      <c r="R10" s="32">
        <v>19</v>
      </c>
      <c r="S10" s="32">
        <v>33</v>
      </c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</row>
    <row r="11" spans="1:30" ht="13.5" hidden="1" customHeight="1" outlineLevel="2" x14ac:dyDescent="0.25">
      <c r="A11" s="2" t="s">
        <v>12</v>
      </c>
      <c r="B11" s="2" t="s">
        <v>16</v>
      </c>
      <c r="C11" s="2" t="s">
        <v>18</v>
      </c>
      <c r="D11" s="3">
        <v>45</v>
      </c>
      <c r="E11" s="12">
        <v>1</v>
      </c>
      <c r="F11" s="19"/>
      <c r="G11" s="12">
        <v>3</v>
      </c>
      <c r="H11" s="12">
        <v>4</v>
      </c>
      <c r="I11" s="12">
        <v>8</v>
      </c>
      <c r="J11" s="12">
        <v>9</v>
      </c>
      <c r="K11" s="12">
        <v>12</v>
      </c>
      <c r="L11" s="12">
        <v>8</v>
      </c>
      <c r="M11" s="30">
        <v>12</v>
      </c>
      <c r="N11" s="34">
        <v>7</v>
      </c>
      <c r="O11" s="34">
        <v>10</v>
      </c>
      <c r="P11" s="34">
        <v>7</v>
      </c>
      <c r="Q11" s="34">
        <v>15</v>
      </c>
      <c r="R11" s="34">
        <v>11</v>
      </c>
      <c r="S11" s="34">
        <v>7</v>
      </c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</row>
    <row r="12" spans="1:30" ht="13.5" hidden="1" customHeight="1" outlineLevel="1" collapsed="1" x14ac:dyDescent="0.3">
      <c r="A12" s="2"/>
      <c r="B12" s="4" t="s">
        <v>33</v>
      </c>
      <c r="C12" s="2"/>
      <c r="D12" s="3"/>
      <c r="E12" s="16">
        <f t="shared" ref="E12:V12" si="3">SUBTOTAL(9,E10:E11)</f>
        <v>13</v>
      </c>
      <c r="F12">
        <f t="shared" si="3"/>
        <v>17</v>
      </c>
      <c r="G12" s="16">
        <f t="shared" si="3"/>
        <v>25</v>
      </c>
      <c r="H12" s="16">
        <f t="shared" si="3"/>
        <v>13</v>
      </c>
      <c r="I12" s="16">
        <f t="shared" si="3"/>
        <v>23</v>
      </c>
      <c r="J12" s="16">
        <f t="shared" si="3"/>
        <v>24</v>
      </c>
      <c r="K12" s="16">
        <f t="shared" si="3"/>
        <v>25</v>
      </c>
      <c r="L12" s="16">
        <f t="shared" si="3"/>
        <v>19</v>
      </c>
      <c r="M12" s="32">
        <f t="shared" si="3"/>
        <v>29</v>
      </c>
      <c r="N12" s="32">
        <f t="shared" si="3"/>
        <v>25</v>
      </c>
      <c r="O12" s="32">
        <f t="shared" si="3"/>
        <v>23</v>
      </c>
      <c r="P12" s="32">
        <f t="shared" si="3"/>
        <v>26</v>
      </c>
      <c r="Q12" s="32">
        <f t="shared" si="3"/>
        <v>40</v>
      </c>
      <c r="R12" s="32">
        <f t="shared" si="3"/>
        <v>30</v>
      </c>
      <c r="S12" s="32">
        <f t="shared" si="3"/>
        <v>40</v>
      </c>
      <c r="T12" s="32">
        <f t="shared" si="3"/>
        <v>0</v>
      </c>
      <c r="U12" s="32">
        <f t="shared" si="3"/>
        <v>0</v>
      </c>
      <c r="V12" s="32">
        <f t="shared" si="3"/>
        <v>0</v>
      </c>
      <c r="W12" s="32">
        <f t="shared" ref="W12" si="4">SUBTOTAL(9,W10:W11)</f>
        <v>0</v>
      </c>
      <c r="X12" s="32">
        <f t="shared" ref="X12:AD12" si="5">SUM(X10:X11)</f>
        <v>0</v>
      </c>
      <c r="Y12" s="32">
        <f t="shared" si="5"/>
        <v>0</v>
      </c>
      <c r="Z12" s="32">
        <f t="shared" si="5"/>
        <v>0</v>
      </c>
      <c r="AA12" s="32">
        <f t="shared" si="5"/>
        <v>0</v>
      </c>
      <c r="AB12" s="32">
        <f t="shared" si="5"/>
        <v>0</v>
      </c>
      <c r="AC12" s="32">
        <f t="shared" si="5"/>
        <v>0</v>
      </c>
      <c r="AD12" s="32">
        <f t="shared" si="5"/>
        <v>0</v>
      </c>
    </row>
    <row r="13" spans="1:30" ht="13.5" hidden="1" customHeight="1" outlineLevel="1" x14ac:dyDescent="0.25">
      <c r="A13" s="2"/>
      <c r="B13" s="2"/>
      <c r="C13" s="2"/>
      <c r="D13" s="3"/>
      <c r="E13" s="16"/>
      <c r="G13" s="16"/>
      <c r="H13" s="16"/>
      <c r="I13" s="16"/>
      <c r="J13" s="16"/>
      <c r="K13" s="16"/>
      <c r="L13" s="16"/>
      <c r="M13" s="32"/>
      <c r="N13" s="32"/>
      <c r="O13" s="32"/>
      <c r="P13" s="32"/>
      <c r="Q13" s="32"/>
      <c r="R13" s="32"/>
      <c r="S13" s="32"/>
      <c r="T13" s="32"/>
    </row>
    <row r="14" spans="1:30" ht="13.5" customHeight="1" outlineLevel="2" x14ac:dyDescent="0.25">
      <c r="A14" s="2"/>
      <c r="B14" s="69" t="s">
        <v>65</v>
      </c>
      <c r="C14" s="69" t="s">
        <v>17</v>
      </c>
      <c r="D14" s="3"/>
      <c r="E14" s="12"/>
      <c r="F14" s="14"/>
      <c r="G14" s="12"/>
      <c r="H14" s="12"/>
      <c r="I14" s="12"/>
      <c r="J14" s="12"/>
      <c r="K14" s="12"/>
      <c r="L14" s="12"/>
      <c r="M14" s="34"/>
      <c r="N14" s="34"/>
      <c r="O14" s="34"/>
      <c r="P14" s="34"/>
      <c r="Q14" s="34"/>
      <c r="R14" s="34"/>
      <c r="S14" s="34"/>
      <c r="T14" s="34">
        <v>31</v>
      </c>
      <c r="U14" s="14">
        <v>40</v>
      </c>
      <c r="V14" s="14">
        <v>56</v>
      </c>
      <c r="W14" s="14">
        <v>54</v>
      </c>
      <c r="X14" s="14">
        <v>56</v>
      </c>
      <c r="Y14" s="14">
        <v>47</v>
      </c>
      <c r="Z14" s="14">
        <v>64</v>
      </c>
      <c r="AA14" s="14">
        <v>47</v>
      </c>
      <c r="AB14" s="14">
        <v>27</v>
      </c>
      <c r="AC14" s="14">
        <v>18</v>
      </c>
      <c r="AD14" s="14">
        <v>24</v>
      </c>
    </row>
    <row r="15" spans="1:30" ht="13.5" customHeight="1" outlineLevel="1" x14ac:dyDescent="0.3">
      <c r="A15" s="2"/>
      <c r="B15" s="4" t="s">
        <v>66</v>
      </c>
      <c r="C15" s="69"/>
      <c r="D15" s="3"/>
      <c r="E15" s="57">
        <f t="shared" ref="E15:V15" si="6">SUBTOTAL(9,E14:E14)</f>
        <v>0</v>
      </c>
      <c r="F15">
        <f t="shared" si="6"/>
        <v>0</v>
      </c>
      <c r="G15" s="57">
        <f t="shared" si="6"/>
        <v>0</v>
      </c>
      <c r="H15" s="57">
        <f t="shared" si="6"/>
        <v>0</v>
      </c>
      <c r="I15" s="57">
        <f t="shared" si="6"/>
        <v>0</v>
      </c>
      <c r="J15" s="57">
        <f t="shared" si="6"/>
        <v>0</v>
      </c>
      <c r="K15" s="57">
        <f t="shared" si="6"/>
        <v>0</v>
      </c>
      <c r="L15" s="57">
        <f t="shared" si="6"/>
        <v>0</v>
      </c>
      <c r="M15" s="32">
        <f t="shared" si="6"/>
        <v>0</v>
      </c>
      <c r="N15" s="32">
        <f t="shared" si="6"/>
        <v>0</v>
      </c>
      <c r="O15" s="32">
        <f t="shared" si="6"/>
        <v>0</v>
      </c>
      <c r="P15" s="32">
        <f t="shared" si="6"/>
        <v>0</v>
      </c>
      <c r="Q15" s="32">
        <f t="shared" si="6"/>
        <v>0</v>
      </c>
      <c r="R15" s="32">
        <f t="shared" si="6"/>
        <v>0</v>
      </c>
      <c r="S15" s="32">
        <f t="shared" si="6"/>
        <v>0</v>
      </c>
      <c r="T15" s="32">
        <f t="shared" si="6"/>
        <v>31</v>
      </c>
      <c r="U15" s="32">
        <f t="shared" si="6"/>
        <v>40</v>
      </c>
      <c r="V15" s="32">
        <f t="shared" si="6"/>
        <v>56</v>
      </c>
      <c r="W15" s="32">
        <f t="shared" ref="W15" si="7">SUBTOTAL(9,W14:W14)</f>
        <v>54</v>
      </c>
      <c r="X15" s="32">
        <f t="shared" ref="X15:AD15" si="8">SUM(X14)</f>
        <v>56</v>
      </c>
      <c r="Y15" s="32">
        <f t="shared" si="8"/>
        <v>47</v>
      </c>
      <c r="Z15" s="32">
        <f t="shared" si="8"/>
        <v>64</v>
      </c>
      <c r="AA15" s="32">
        <f t="shared" si="8"/>
        <v>47</v>
      </c>
      <c r="AB15" s="32">
        <f t="shared" si="8"/>
        <v>27</v>
      </c>
      <c r="AC15" s="32">
        <f t="shared" si="8"/>
        <v>18</v>
      </c>
      <c r="AD15" s="32">
        <f t="shared" si="8"/>
        <v>24</v>
      </c>
    </row>
    <row r="16" spans="1:30" ht="13.5" customHeight="1" outlineLevel="1" x14ac:dyDescent="0.25">
      <c r="A16" s="2"/>
      <c r="B16" s="2"/>
      <c r="C16" s="2"/>
      <c r="D16" s="3"/>
      <c r="E16" s="16"/>
      <c r="G16" s="16"/>
      <c r="H16" s="16"/>
      <c r="I16" s="16"/>
      <c r="J16" s="16"/>
      <c r="K16" s="57"/>
      <c r="L16" s="57"/>
      <c r="M16" s="32"/>
      <c r="N16" s="32"/>
      <c r="O16" s="32"/>
      <c r="P16" s="32"/>
      <c r="Q16" s="32"/>
      <c r="R16" s="32"/>
      <c r="S16" s="32"/>
      <c r="T16" s="32"/>
    </row>
    <row r="17" spans="1:30" ht="13.5" customHeight="1" outlineLevel="2" x14ac:dyDescent="0.25">
      <c r="A17" s="2" t="s">
        <v>12</v>
      </c>
      <c r="B17" s="2" t="s">
        <v>19</v>
      </c>
      <c r="C17" s="2" t="s">
        <v>19</v>
      </c>
      <c r="D17" s="3">
        <v>269</v>
      </c>
      <c r="E17" s="12">
        <v>30</v>
      </c>
      <c r="F17" s="12">
        <v>38</v>
      </c>
      <c r="G17" s="12">
        <v>32</v>
      </c>
      <c r="H17" s="12">
        <v>44</v>
      </c>
      <c r="I17" s="12">
        <v>44</v>
      </c>
      <c r="J17" s="12">
        <v>41</v>
      </c>
      <c r="K17" s="12">
        <v>21</v>
      </c>
      <c r="L17" s="12">
        <v>19</v>
      </c>
      <c r="M17" s="28">
        <v>18</v>
      </c>
      <c r="N17" s="28">
        <v>33</v>
      </c>
      <c r="O17" s="28">
        <v>16</v>
      </c>
      <c r="P17" s="28">
        <v>29</v>
      </c>
      <c r="Q17" s="28">
        <v>17</v>
      </c>
      <c r="R17" s="28">
        <v>27</v>
      </c>
      <c r="S17" s="28">
        <v>20</v>
      </c>
      <c r="T17" s="28">
        <v>23</v>
      </c>
      <c r="U17" s="28">
        <v>39</v>
      </c>
      <c r="V17" s="28">
        <v>46</v>
      </c>
      <c r="W17" s="28">
        <v>49</v>
      </c>
      <c r="X17" s="28">
        <v>51</v>
      </c>
      <c r="Y17" s="28">
        <v>49</v>
      </c>
      <c r="Z17" s="28">
        <v>47</v>
      </c>
      <c r="AA17" s="28">
        <v>76</v>
      </c>
      <c r="AB17" s="28">
        <v>51</v>
      </c>
      <c r="AC17" s="28">
        <v>58</v>
      </c>
      <c r="AD17" s="28">
        <v>84</v>
      </c>
    </row>
    <row r="18" spans="1:30" ht="13.5" customHeight="1" outlineLevel="1" x14ac:dyDescent="0.3">
      <c r="A18" s="2"/>
      <c r="B18" s="4" t="s">
        <v>34</v>
      </c>
      <c r="C18" s="2"/>
      <c r="D18" s="3"/>
      <c r="E18" s="16">
        <f t="shared" ref="E18:V18" si="9">SUBTOTAL(9,E17:E17)</f>
        <v>30</v>
      </c>
      <c r="F18" s="16">
        <f t="shared" si="9"/>
        <v>38</v>
      </c>
      <c r="G18" s="16">
        <f t="shared" si="9"/>
        <v>32</v>
      </c>
      <c r="H18" s="16">
        <f t="shared" si="9"/>
        <v>44</v>
      </c>
      <c r="I18" s="16">
        <f t="shared" si="9"/>
        <v>44</v>
      </c>
      <c r="J18" s="16">
        <f t="shared" si="9"/>
        <v>41</v>
      </c>
      <c r="K18" s="16">
        <f t="shared" si="9"/>
        <v>21</v>
      </c>
      <c r="L18" s="16">
        <f t="shared" si="9"/>
        <v>19</v>
      </c>
      <c r="M18" s="32">
        <f t="shared" si="9"/>
        <v>18</v>
      </c>
      <c r="N18" s="32">
        <f t="shared" si="9"/>
        <v>33</v>
      </c>
      <c r="O18" s="32">
        <f t="shared" si="9"/>
        <v>16</v>
      </c>
      <c r="P18" s="32">
        <f t="shared" si="9"/>
        <v>29</v>
      </c>
      <c r="Q18" s="32">
        <f t="shared" si="9"/>
        <v>17</v>
      </c>
      <c r="R18" s="32">
        <f t="shared" si="9"/>
        <v>27</v>
      </c>
      <c r="S18" s="32">
        <f t="shared" si="9"/>
        <v>20</v>
      </c>
      <c r="T18" s="32">
        <f t="shared" si="9"/>
        <v>23</v>
      </c>
      <c r="U18" s="32">
        <f t="shared" si="9"/>
        <v>39</v>
      </c>
      <c r="V18" s="32">
        <f t="shared" si="9"/>
        <v>46</v>
      </c>
      <c r="W18" s="32">
        <f t="shared" ref="W18" si="10">SUBTOTAL(9,W17:W17)</f>
        <v>49</v>
      </c>
      <c r="X18" s="32">
        <f t="shared" ref="X18:AD18" si="11">SUM(X17)</f>
        <v>51</v>
      </c>
      <c r="Y18" s="32">
        <f t="shared" si="11"/>
        <v>49</v>
      </c>
      <c r="Z18" s="32">
        <f t="shared" si="11"/>
        <v>47</v>
      </c>
      <c r="AA18" s="32">
        <f t="shared" si="11"/>
        <v>76</v>
      </c>
      <c r="AB18" s="32">
        <f t="shared" si="11"/>
        <v>51</v>
      </c>
      <c r="AC18" s="32">
        <f t="shared" si="11"/>
        <v>58</v>
      </c>
      <c r="AD18" s="32">
        <f t="shared" si="11"/>
        <v>84</v>
      </c>
    </row>
    <row r="19" spans="1:30" ht="13.5" customHeight="1" outlineLevel="1" x14ac:dyDescent="0.3">
      <c r="A19" s="2"/>
      <c r="B19" s="4"/>
      <c r="C19" s="2"/>
      <c r="D19" s="3"/>
      <c r="E19" s="3"/>
      <c r="F19" s="3"/>
      <c r="G19" s="3"/>
      <c r="H19" s="3"/>
      <c r="I19" s="3"/>
      <c r="J19" s="3"/>
      <c r="K19" s="3"/>
      <c r="L19" s="3"/>
    </row>
    <row r="20" spans="1:30" ht="13.5" customHeight="1" outlineLevel="2" x14ac:dyDescent="0.25">
      <c r="A20" s="2" t="s">
        <v>12</v>
      </c>
      <c r="B20" s="2" t="s">
        <v>20</v>
      </c>
      <c r="C20" s="2" t="s">
        <v>21</v>
      </c>
      <c r="D20" s="3">
        <v>130</v>
      </c>
      <c r="E20" s="3">
        <v>18</v>
      </c>
      <c r="F20" s="3">
        <v>9</v>
      </c>
      <c r="G20" s="3">
        <v>11</v>
      </c>
      <c r="H20" s="3">
        <v>22</v>
      </c>
      <c r="I20" s="3">
        <v>23</v>
      </c>
      <c r="J20" s="3">
        <v>24</v>
      </c>
      <c r="K20" s="3">
        <v>12</v>
      </c>
      <c r="L20" s="3">
        <v>11</v>
      </c>
      <c r="M20" s="27">
        <v>6</v>
      </c>
      <c r="N20" s="27">
        <v>13</v>
      </c>
      <c r="O20" s="27">
        <v>4</v>
      </c>
      <c r="P20" s="27">
        <v>10</v>
      </c>
      <c r="Q20" s="27">
        <v>13</v>
      </c>
      <c r="R20" s="27">
        <v>18</v>
      </c>
      <c r="S20" s="27">
        <v>22</v>
      </c>
      <c r="T20" s="27">
        <v>17</v>
      </c>
      <c r="U20" s="27">
        <v>28</v>
      </c>
      <c r="V20" s="27">
        <v>22</v>
      </c>
      <c r="W20" s="27">
        <v>26</v>
      </c>
      <c r="X20" s="27">
        <v>22</v>
      </c>
      <c r="Y20" s="27">
        <v>19</v>
      </c>
      <c r="Z20" s="27">
        <v>32</v>
      </c>
      <c r="AA20" s="27">
        <v>28</v>
      </c>
      <c r="AB20" s="27">
        <v>14</v>
      </c>
      <c r="AC20" s="27">
        <v>15</v>
      </c>
      <c r="AD20" s="27">
        <v>20</v>
      </c>
    </row>
    <row r="21" spans="1:30" ht="13.5" customHeight="1" outlineLevel="2" x14ac:dyDescent="0.25">
      <c r="A21" s="2" t="s">
        <v>12</v>
      </c>
      <c r="B21" s="2" t="s">
        <v>20</v>
      </c>
      <c r="C21" s="2" t="s">
        <v>22</v>
      </c>
      <c r="D21" s="3">
        <v>343</v>
      </c>
      <c r="E21" s="12">
        <v>32</v>
      </c>
      <c r="F21" s="12">
        <v>33</v>
      </c>
      <c r="G21" s="12">
        <v>38</v>
      </c>
      <c r="H21" s="12">
        <v>47</v>
      </c>
      <c r="I21" s="12">
        <v>40</v>
      </c>
      <c r="J21" s="12">
        <v>52</v>
      </c>
      <c r="K21" s="12">
        <v>48</v>
      </c>
      <c r="L21" s="12">
        <v>53</v>
      </c>
      <c r="M21" s="28">
        <v>31</v>
      </c>
      <c r="N21" s="28">
        <v>33</v>
      </c>
      <c r="O21" s="28">
        <v>31</v>
      </c>
      <c r="P21" s="28">
        <v>28</v>
      </c>
      <c r="Q21" s="28">
        <v>37</v>
      </c>
      <c r="R21" s="28">
        <v>29</v>
      </c>
      <c r="S21" s="28">
        <v>34</v>
      </c>
      <c r="T21" s="28">
        <v>47</v>
      </c>
      <c r="U21" s="28">
        <v>45</v>
      </c>
      <c r="V21" s="28">
        <v>46</v>
      </c>
      <c r="W21" s="28">
        <v>40</v>
      </c>
      <c r="X21" s="28">
        <v>34</v>
      </c>
      <c r="Y21" s="28">
        <v>28</v>
      </c>
      <c r="Z21" s="28">
        <v>40</v>
      </c>
      <c r="AA21" s="28">
        <v>24</v>
      </c>
      <c r="AB21" s="28">
        <v>29</v>
      </c>
      <c r="AC21" s="28">
        <v>20</v>
      </c>
      <c r="AD21" s="28">
        <v>28</v>
      </c>
    </row>
    <row r="22" spans="1:30" ht="13.5" customHeight="1" outlineLevel="1" x14ac:dyDescent="0.3">
      <c r="A22" s="2"/>
      <c r="B22" s="4" t="s">
        <v>35</v>
      </c>
      <c r="C22" s="2"/>
      <c r="D22" s="3"/>
      <c r="E22" s="16">
        <f t="shared" ref="E22:V22" si="12">SUBTOTAL(9,E20:E21)</f>
        <v>50</v>
      </c>
      <c r="F22" s="16">
        <f t="shared" si="12"/>
        <v>42</v>
      </c>
      <c r="G22" s="16">
        <f t="shared" si="12"/>
        <v>49</v>
      </c>
      <c r="H22" s="16">
        <f t="shared" si="12"/>
        <v>69</v>
      </c>
      <c r="I22" s="16">
        <f t="shared" si="12"/>
        <v>63</v>
      </c>
      <c r="J22" s="16">
        <f t="shared" si="12"/>
        <v>76</v>
      </c>
      <c r="K22" s="16">
        <f t="shared" si="12"/>
        <v>60</v>
      </c>
      <c r="L22" s="16">
        <f t="shared" si="12"/>
        <v>64</v>
      </c>
      <c r="M22" s="32">
        <f t="shared" si="12"/>
        <v>37</v>
      </c>
      <c r="N22" s="32">
        <f t="shared" si="12"/>
        <v>46</v>
      </c>
      <c r="O22" s="32">
        <f t="shared" si="12"/>
        <v>35</v>
      </c>
      <c r="P22" s="32">
        <f t="shared" si="12"/>
        <v>38</v>
      </c>
      <c r="Q22" s="32">
        <f t="shared" si="12"/>
        <v>50</v>
      </c>
      <c r="R22" s="32">
        <f t="shared" si="12"/>
        <v>47</v>
      </c>
      <c r="S22" s="32">
        <f t="shared" si="12"/>
        <v>56</v>
      </c>
      <c r="T22" s="32">
        <f t="shared" si="12"/>
        <v>64</v>
      </c>
      <c r="U22" s="32">
        <f t="shared" si="12"/>
        <v>73</v>
      </c>
      <c r="V22" s="32">
        <f t="shared" si="12"/>
        <v>68</v>
      </c>
      <c r="W22" s="32">
        <f t="shared" ref="W22" si="13">SUBTOTAL(9,W20:W21)</f>
        <v>66</v>
      </c>
      <c r="X22" s="32">
        <f t="shared" ref="X22:AD22" si="14">SUM(X20:X21)</f>
        <v>56</v>
      </c>
      <c r="Y22" s="32">
        <f t="shared" si="14"/>
        <v>47</v>
      </c>
      <c r="Z22" s="32">
        <f t="shared" si="14"/>
        <v>72</v>
      </c>
      <c r="AA22" s="32">
        <f t="shared" si="14"/>
        <v>52</v>
      </c>
      <c r="AB22" s="32">
        <f t="shared" si="14"/>
        <v>43</v>
      </c>
      <c r="AC22" s="32">
        <f t="shared" si="14"/>
        <v>35</v>
      </c>
      <c r="AD22" s="32">
        <f t="shared" si="14"/>
        <v>48</v>
      </c>
    </row>
    <row r="23" spans="1:30" ht="13.5" customHeight="1" outlineLevel="1" x14ac:dyDescent="0.3">
      <c r="A23" s="2"/>
      <c r="B23" s="4"/>
      <c r="C23" s="2"/>
      <c r="D23" s="3"/>
      <c r="E23" s="3">
        <v>2</v>
      </c>
      <c r="F23" s="3"/>
      <c r="G23" s="3"/>
      <c r="H23" s="3">
        <v>1</v>
      </c>
      <c r="I23" s="3"/>
      <c r="J23" s="3"/>
      <c r="K23" s="3"/>
      <c r="L23" s="3"/>
    </row>
    <row r="24" spans="1:30" ht="13.5" customHeight="1" outlineLevel="2" x14ac:dyDescent="0.25">
      <c r="A24" s="2" t="s">
        <v>12</v>
      </c>
      <c r="B24" s="2" t="s">
        <v>23</v>
      </c>
      <c r="C24" s="2" t="s">
        <v>23</v>
      </c>
      <c r="D24" s="3">
        <v>394</v>
      </c>
      <c r="E24" s="12">
        <v>33</v>
      </c>
      <c r="F24" s="12">
        <v>54</v>
      </c>
      <c r="G24" s="12">
        <v>53</v>
      </c>
      <c r="H24" s="12">
        <v>42</v>
      </c>
      <c r="I24" s="12">
        <v>48</v>
      </c>
      <c r="J24" s="12">
        <v>55</v>
      </c>
      <c r="K24" s="12">
        <v>56</v>
      </c>
      <c r="L24" s="12">
        <v>53</v>
      </c>
      <c r="M24" s="28">
        <v>60</v>
      </c>
      <c r="N24" s="28">
        <v>54</v>
      </c>
      <c r="O24" s="28">
        <v>48</v>
      </c>
      <c r="P24" s="28">
        <v>59</v>
      </c>
      <c r="Q24" s="28">
        <v>68</v>
      </c>
      <c r="R24" s="28">
        <v>62</v>
      </c>
      <c r="S24" s="28">
        <v>65</v>
      </c>
      <c r="T24" s="28">
        <v>52</v>
      </c>
      <c r="U24" s="30">
        <v>87</v>
      </c>
      <c r="V24" s="34">
        <v>93</v>
      </c>
      <c r="W24" s="34">
        <v>97</v>
      </c>
      <c r="X24" s="34">
        <v>102</v>
      </c>
      <c r="Y24" s="34">
        <v>75</v>
      </c>
      <c r="Z24" s="34">
        <v>78</v>
      </c>
      <c r="AA24" s="34">
        <v>71</v>
      </c>
      <c r="AB24" s="34">
        <v>83</v>
      </c>
      <c r="AC24" s="34">
        <v>64</v>
      </c>
      <c r="AD24" s="34">
        <v>71</v>
      </c>
    </row>
    <row r="25" spans="1:30" ht="13.5" customHeight="1" outlineLevel="1" x14ac:dyDescent="0.3">
      <c r="A25" s="2"/>
      <c r="B25" s="4" t="s">
        <v>36</v>
      </c>
      <c r="C25" s="2"/>
      <c r="D25" s="3"/>
      <c r="E25" s="16">
        <f>SUBTOTAL(9,E23:E24)</f>
        <v>35</v>
      </c>
      <c r="F25" s="16">
        <f t="shared" ref="F25:V25" si="15">SUBTOTAL(9,F23:F24)</f>
        <v>54</v>
      </c>
      <c r="G25" s="16">
        <f t="shared" si="15"/>
        <v>53</v>
      </c>
      <c r="H25" s="16">
        <f t="shared" si="15"/>
        <v>43</v>
      </c>
      <c r="I25" s="16">
        <f t="shared" si="15"/>
        <v>48</v>
      </c>
      <c r="J25" s="16">
        <f t="shared" si="15"/>
        <v>55</v>
      </c>
      <c r="K25" s="16">
        <f t="shared" si="15"/>
        <v>56</v>
      </c>
      <c r="L25" s="16">
        <f t="shared" si="15"/>
        <v>53</v>
      </c>
      <c r="M25" s="16">
        <f t="shared" si="15"/>
        <v>60</v>
      </c>
      <c r="N25" s="16">
        <f t="shared" si="15"/>
        <v>54</v>
      </c>
      <c r="O25" s="16">
        <f t="shared" si="15"/>
        <v>48</v>
      </c>
      <c r="P25" s="16">
        <f t="shared" si="15"/>
        <v>59</v>
      </c>
      <c r="Q25" s="16">
        <f t="shared" si="15"/>
        <v>68</v>
      </c>
      <c r="R25" s="16">
        <f t="shared" si="15"/>
        <v>62</v>
      </c>
      <c r="S25" s="16">
        <f t="shared" si="15"/>
        <v>65</v>
      </c>
      <c r="T25" s="16">
        <f t="shared" si="15"/>
        <v>52</v>
      </c>
      <c r="U25" s="57">
        <f t="shared" si="15"/>
        <v>87</v>
      </c>
      <c r="V25" s="57">
        <f t="shared" si="15"/>
        <v>93</v>
      </c>
      <c r="W25" s="57">
        <f t="shared" ref="W25" si="16">SUBTOTAL(9,W23:W24)</f>
        <v>97</v>
      </c>
      <c r="X25" s="57">
        <f t="shared" ref="X25:AD25" si="17">SUM(X24)</f>
        <v>102</v>
      </c>
      <c r="Y25" s="57">
        <f t="shared" si="17"/>
        <v>75</v>
      </c>
      <c r="Z25" s="57">
        <f t="shared" si="17"/>
        <v>78</v>
      </c>
      <c r="AA25" s="57">
        <f t="shared" si="17"/>
        <v>71</v>
      </c>
      <c r="AB25" s="57">
        <f t="shared" si="17"/>
        <v>83</v>
      </c>
      <c r="AC25" s="57">
        <f t="shared" si="17"/>
        <v>64</v>
      </c>
      <c r="AD25" s="57">
        <f t="shared" si="17"/>
        <v>71</v>
      </c>
    </row>
    <row r="26" spans="1:30" ht="13.5" customHeight="1" outlineLevel="1" x14ac:dyDescent="0.25">
      <c r="A26" s="2"/>
      <c r="B26" s="2"/>
      <c r="C26" s="2"/>
      <c r="D26" s="3"/>
      <c r="E26" s="16"/>
      <c r="F26" s="5"/>
      <c r="G26" s="5"/>
      <c r="H26" s="16"/>
      <c r="I26" s="5"/>
      <c r="J26" s="5"/>
      <c r="K26" s="5"/>
      <c r="L26" s="5"/>
      <c r="M26" s="32"/>
      <c r="N26" s="32"/>
      <c r="O26" s="32"/>
      <c r="P26" s="32"/>
      <c r="Q26" s="32"/>
      <c r="R26" s="32"/>
      <c r="S26" s="32"/>
      <c r="T26" s="32"/>
    </row>
    <row r="27" spans="1:30" ht="13.5" customHeight="1" outlineLevel="2" x14ac:dyDescent="0.25">
      <c r="A27" s="2"/>
      <c r="B27" s="69" t="s">
        <v>18</v>
      </c>
      <c r="C27" s="69" t="s">
        <v>18</v>
      </c>
      <c r="D27" s="3"/>
      <c r="E27" s="12"/>
      <c r="F27" s="42"/>
      <c r="G27" s="42"/>
      <c r="H27" s="12"/>
      <c r="I27" s="42"/>
      <c r="J27" s="42"/>
      <c r="K27" s="42"/>
      <c r="L27" s="42"/>
      <c r="M27" s="34"/>
      <c r="N27" s="34"/>
      <c r="O27" s="34"/>
      <c r="P27" s="34"/>
      <c r="Q27" s="34"/>
      <c r="R27" s="34"/>
      <c r="S27" s="34"/>
      <c r="T27" s="34">
        <v>16</v>
      </c>
      <c r="U27" s="14">
        <v>16</v>
      </c>
      <c r="V27" s="14">
        <v>13</v>
      </c>
      <c r="W27" s="14">
        <v>16</v>
      </c>
      <c r="X27" s="14">
        <v>16</v>
      </c>
      <c r="Y27" s="14">
        <v>11</v>
      </c>
      <c r="Z27" s="14">
        <v>14</v>
      </c>
      <c r="AA27" s="14">
        <v>16</v>
      </c>
      <c r="AB27" s="14">
        <v>9</v>
      </c>
      <c r="AC27" s="14">
        <v>18</v>
      </c>
      <c r="AD27" s="14">
        <v>11</v>
      </c>
    </row>
    <row r="28" spans="1:30" ht="13.5" customHeight="1" outlineLevel="1" x14ac:dyDescent="0.3">
      <c r="A28" s="2"/>
      <c r="B28" s="4" t="s">
        <v>67</v>
      </c>
      <c r="C28" s="69"/>
      <c r="D28" s="3"/>
      <c r="E28" s="57">
        <f t="shared" ref="E28:V28" si="18">SUBTOTAL(9,E27:E27)</f>
        <v>0</v>
      </c>
      <c r="F28" s="5">
        <f t="shared" si="18"/>
        <v>0</v>
      </c>
      <c r="G28" s="5">
        <f t="shared" si="18"/>
        <v>0</v>
      </c>
      <c r="H28" s="57">
        <f t="shared" si="18"/>
        <v>0</v>
      </c>
      <c r="I28" s="5">
        <f t="shared" si="18"/>
        <v>0</v>
      </c>
      <c r="J28" s="5">
        <f t="shared" si="18"/>
        <v>0</v>
      </c>
      <c r="K28" s="5">
        <f t="shared" si="18"/>
        <v>0</v>
      </c>
      <c r="L28" s="5">
        <f t="shared" si="18"/>
        <v>0</v>
      </c>
      <c r="M28" s="32">
        <f t="shared" si="18"/>
        <v>0</v>
      </c>
      <c r="N28" s="32">
        <f t="shared" si="18"/>
        <v>0</v>
      </c>
      <c r="O28" s="32">
        <f t="shared" si="18"/>
        <v>0</v>
      </c>
      <c r="P28" s="32">
        <f t="shared" si="18"/>
        <v>0</v>
      </c>
      <c r="Q28" s="32">
        <f t="shared" si="18"/>
        <v>0</v>
      </c>
      <c r="R28" s="32">
        <f t="shared" si="18"/>
        <v>0</v>
      </c>
      <c r="S28" s="32">
        <f t="shared" si="18"/>
        <v>0</v>
      </c>
      <c r="T28" s="32">
        <f t="shared" si="18"/>
        <v>16</v>
      </c>
      <c r="U28" s="32">
        <f t="shared" si="18"/>
        <v>16</v>
      </c>
      <c r="V28" s="32">
        <f t="shared" si="18"/>
        <v>13</v>
      </c>
      <c r="W28" s="32">
        <f t="shared" ref="W28" si="19">SUBTOTAL(9,W27:W27)</f>
        <v>16</v>
      </c>
      <c r="X28" s="32">
        <f t="shared" ref="X28:AD28" si="20">SUM(X27)</f>
        <v>16</v>
      </c>
      <c r="Y28" s="32">
        <f t="shared" si="20"/>
        <v>11</v>
      </c>
      <c r="Z28" s="32">
        <f t="shared" si="20"/>
        <v>14</v>
      </c>
      <c r="AA28" s="32">
        <f t="shared" si="20"/>
        <v>16</v>
      </c>
      <c r="AB28" s="32">
        <f t="shared" si="20"/>
        <v>9</v>
      </c>
      <c r="AC28" s="32">
        <f t="shared" si="20"/>
        <v>18</v>
      </c>
      <c r="AD28" s="32">
        <f t="shared" si="20"/>
        <v>11</v>
      </c>
    </row>
    <row r="29" spans="1:30" ht="13.5" customHeight="1" outlineLevel="1" x14ac:dyDescent="0.3">
      <c r="A29" s="2"/>
      <c r="B29" s="4"/>
      <c r="C29" s="2"/>
      <c r="D29" s="3"/>
      <c r="E29" s="3"/>
      <c r="F29" s="5"/>
      <c r="G29" s="5"/>
      <c r="H29" s="3"/>
      <c r="I29" s="5"/>
      <c r="J29" s="5"/>
      <c r="K29" s="5"/>
      <c r="L29" s="5"/>
    </row>
    <row r="30" spans="1:30" ht="13.5" customHeight="1" outlineLevel="1" x14ac:dyDescent="0.3">
      <c r="A30" s="2"/>
      <c r="B30" s="4" t="s">
        <v>45</v>
      </c>
      <c r="C30" s="2"/>
      <c r="D30" s="3"/>
      <c r="E30" s="76">
        <f t="shared" ref="E30:V30" si="21">SUBTOTAL(9,E4:E29)</f>
        <v>166</v>
      </c>
      <c r="F30" s="58">
        <f t="shared" si="21"/>
        <v>172</v>
      </c>
      <c r="G30" s="58">
        <f t="shared" si="21"/>
        <v>188</v>
      </c>
      <c r="H30" s="76">
        <f t="shared" si="21"/>
        <v>194</v>
      </c>
      <c r="I30" s="58">
        <f t="shared" si="21"/>
        <v>211</v>
      </c>
      <c r="J30" s="58">
        <f t="shared" si="21"/>
        <v>226</v>
      </c>
      <c r="K30" s="58">
        <f t="shared" si="21"/>
        <v>190</v>
      </c>
      <c r="L30" s="58">
        <f t="shared" si="21"/>
        <v>183</v>
      </c>
      <c r="M30" s="66">
        <f t="shared" si="21"/>
        <v>175</v>
      </c>
      <c r="N30" s="66">
        <f t="shared" si="21"/>
        <v>196</v>
      </c>
      <c r="O30" s="66">
        <f t="shared" si="21"/>
        <v>160</v>
      </c>
      <c r="P30" s="66">
        <f t="shared" si="21"/>
        <v>198</v>
      </c>
      <c r="Q30" s="66">
        <f t="shared" si="21"/>
        <v>217</v>
      </c>
      <c r="R30" s="66">
        <f t="shared" si="21"/>
        <v>198</v>
      </c>
      <c r="S30" s="66">
        <f t="shared" si="21"/>
        <v>235</v>
      </c>
      <c r="T30" s="66">
        <f t="shared" si="21"/>
        <v>227</v>
      </c>
      <c r="U30" s="66">
        <f t="shared" si="21"/>
        <v>305</v>
      </c>
      <c r="V30" s="66">
        <f t="shared" si="21"/>
        <v>322</v>
      </c>
      <c r="W30" s="66">
        <f t="shared" ref="W30" si="22">SUBTOTAL(9,W4:W29)</f>
        <v>328</v>
      </c>
      <c r="X30" s="66">
        <f t="shared" ref="X30:AC30" si="23">SUM(X8,X12,X15,X18,X22,X25,X28)</f>
        <v>332</v>
      </c>
      <c r="Y30" s="66">
        <f t="shared" si="23"/>
        <v>287</v>
      </c>
      <c r="Z30" s="66">
        <f t="shared" si="23"/>
        <v>321</v>
      </c>
      <c r="AA30" s="66">
        <f t="shared" si="23"/>
        <v>308</v>
      </c>
      <c r="AB30" s="66">
        <f t="shared" si="23"/>
        <v>256</v>
      </c>
      <c r="AC30" s="66">
        <f t="shared" si="23"/>
        <v>230</v>
      </c>
      <c r="AD30" s="66">
        <f t="shared" ref="AD30" si="24">SUM(AD8,AD12,AD15,AD18,AD22,AD25,AD28)</f>
        <v>286</v>
      </c>
    </row>
    <row r="31" spans="1:30" ht="13" x14ac:dyDescent="0.3">
      <c r="B31" s="10" t="s">
        <v>43</v>
      </c>
      <c r="F31" s="25">
        <f t="shared" ref="F31:J31" si="25">SUM(F30/E30)-1</f>
        <v>3.6144578313253017E-2</v>
      </c>
      <c r="G31" s="25">
        <f t="shared" si="25"/>
        <v>9.3023255813953432E-2</v>
      </c>
      <c r="H31" s="25">
        <f t="shared" si="25"/>
        <v>3.1914893617021267E-2</v>
      </c>
      <c r="I31" s="25">
        <f t="shared" si="25"/>
        <v>8.7628865979381354E-2</v>
      </c>
      <c r="J31" s="25">
        <f t="shared" si="25"/>
        <v>7.1090047393364886E-2</v>
      </c>
      <c r="K31" s="25">
        <f>SUM(K30/J30)-1</f>
        <v>-0.15929203539823011</v>
      </c>
      <c r="L31" s="25">
        <f t="shared" ref="L31:T31" si="26">SUM(L30/K30)-1</f>
        <v>-3.6842105263157898E-2</v>
      </c>
      <c r="M31" s="25">
        <f t="shared" si="26"/>
        <v>-4.3715846994535568E-2</v>
      </c>
      <c r="N31" s="25">
        <f t="shared" si="26"/>
        <v>0.12000000000000011</v>
      </c>
      <c r="O31" s="25">
        <f t="shared" si="26"/>
        <v>-0.18367346938775508</v>
      </c>
      <c r="P31" s="25">
        <f t="shared" si="26"/>
        <v>0.23750000000000004</v>
      </c>
      <c r="Q31" s="25">
        <f t="shared" si="26"/>
        <v>9.5959595959596022E-2</v>
      </c>
      <c r="R31" s="25">
        <f t="shared" si="26"/>
        <v>-8.7557603686635899E-2</v>
      </c>
      <c r="S31" s="25">
        <f t="shared" si="26"/>
        <v>0.18686868686868685</v>
      </c>
      <c r="T31" s="25">
        <f t="shared" si="26"/>
        <v>-3.4042553191489411E-2</v>
      </c>
      <c r="U31" s="25">
        <f t="shared" ref="U31" si="27">SUM(U30/T30)-1</f>
        <v>0.34361233480176212</v>
      </c>
      <c r="V31" s="25">
        <f t="shared" ref="V31" si="28">SUM(V30/U30)-1</f>
        <v>5.573770491803276E-2</v>
      </c>
      <c r="W31" s="25">
        <f t="shared" ref="W31:AD31" si="29">SUM(W30/V30)-1</f>
        <v>1.8633540372670732E-2</v>
      </c>
      <c r="X31" s="25">
        <f t="shared" si="29"/>
        <v>1.2195121951219523E-2</v>
      </c>
      <c r="Y31" s="25">
        <f t="shared" si="29"/>
        <v>-0.13554216867469882</v>
      </c>
      <c r="Z31" s="25">
        <f t="shared" si="29"/>
        <v>0.11846689895470375</v>
      </c>
      <c r="AA31" s="25">
        <f t="shared" si="29"/>
        <v>-4.0498442367601251E-2</v>
      </c>
      <c r="AB31" s="25">
        <f t="shared" si="29"/>
        <v>-0.16883116883116878</v>
      </c>
      <c r="AC31" s="25">
        <f t="shared" si="29"/>
        <v>-0.1015625</v>
      </c>
      <c r="AD31" s="25">
        <f t="shared" si="29"/>
        <v>0.24347826086956514</v>
      </c>
    </row>
    <row r="32" spans="1:30" ht="13" x14ac:dyDescent="0.3">
      <c r="B32" s="10"/>
    </row>
    <row r="33" spans="2:4" ht="13" hidden="1" x14ac:dyDescent="0.3">
      <c r="B33" s="10" t="s">
        <v>40</v>
      </c>
    </row>
    <row r="34" spans="2:4" hidden="1" x14ac:dyDescent="0.25">
      <c r="B34" s="67" t="s">
        <v>63</v>
      </c>
    </row>
    <row r="35" spans="2:4" x14ac:dyDescent="0.25">
      <c r="D35" s="15" t="s">
        <v>41</v>
      </c>
    </row>
  </sheetData>
  <phoneticPr fontId="5" type="noConversion"/>
  <printOptions gridLines="1"/>
  <pageMargins left="0.75" right="0.35" top="1" bottom="1" header="0.5" footer="0.5"/>
  <pageSetup orientation="landscape" r:id="rId1"/>
  <headerFooter alignWithMargins="0">
    <oddFooter>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54"/>
  <sheetViews>
    <sheetView topLeftCell="B26" zoomScale="130" zoomScaleNormal="130" workbookViewId="0">
      <selection activeCell="B53" sqref="B53"/>
    </sheetView>
  </sheetViews>
  <sheetFormatPr defaultRowHeight="12.5" outlineLevelRow="2" x14ac:dyDescent="0.25"/>
  <cols>
    <col min="1" max="1" width="0" hidden="1" customWidth="1"/>
    <col min="2" max="2" width="16" customWidth="1"/>
    <col min="3" max="3" width="13.26953125" customWidth="1"/>
    <col min="4" max="4" width="9.08984375" hidden="1" customWidth="1"/>
    <col min="5" max="12" width="8.6328125" hidden="1" customWidth="1"/>
    <col min="13" max="20" width="0" hidden="1" customWidth="1"/>
  </cols>
  <sheetData>
    <row r="1" spans="1:30" ht="15.5" x14ac:dyDescent="0.35">
      <c r="B1" s="87" t="s">
        <v>39</v>
      </c>
      <c r="C1" s="87"/>
      <c r="D1" s="87"/>
      <c r="E1" s="87"/>
      <c r="F1" s="87"/>
      <c r="G1" s="87"/>
      <c r="H1" s="87"/>
      <c r="I1" s="87"/>
      <c r="J1" s="87"/>
      <c r="K1" s="87"/>
      <c r="L1" s="87"/>
    </row>
    <row r="3" spans="1:3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26" t="s">
        <v>46</v>
      </c>
      <c r="N3" s="26" t="s">
        <v>47</v>
      </c>
      <c r="O3" s="44" t="s">
        <v>53</v>
      </c>
      <c r="P3" s="44" t="s">
        <v>54</v>
      </c>
      <c r="Q3" s="44" t="s">
        <v>55</v>
      </c>
      <c r="R3" s="44" t="s">
        <v>56</v>
      </c>
      <c r="S3" s="61" t="s">
        <v>61</v>
      </c>
      <c r="T3" s="84" t="s">
        <v>62</v>
      </c>
      <c r="U3" s="85" t="s">
        <v>68</v>
      </c>
      <c r="V3" s="84" t="s">
        <v>69</v>
      </c>
      <c r="W3" s="84" t="s">
        <v>70</v>
      </c>
      <c r="X3" s="84" t="s">
        <v>73</v>
      </c>
      <c r="Y3" s="84" t="s">
        <v>74</v>
      </c>
      <c r="Z3" s="84" t="s">
        <v>75</v>
      </c>
      <c r="AA3" s="84" t="s">
        <v>80</v>
      </c>
      <c r="AB3" s="84" t="s">
        <v>81</v>
      </c>
      <c r="AC3" s="84" t="s">
        <v>82</v>
      </c>
      <c r="AD3" s="84" t="s">
        <v>84</v>
      </c>
    </row>
    <row r="4" spans="1:30" outlineLevel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47"/>
      <c r="N4" s="47"/>
      <c r="O4" s="48"/>
      <c r="P4" s="48"/>
      <c r="Q4" s="48"/>
      <c r="R4" s="48"/>
      <c r="S4" s="48"/>
      <c r="T4" s="48"/>
      <c r="V4" s="48"/>
      <c r="W4" s="48"/>
      <c r="X4" s="48"/>
      <c r="Y4" s="48"/>
      <c r="Z4" s="48"/>
      <c r="AA4" s="48"/>
      <c r="AB4" s="48"/>
      <c r="AC4" s="48"/>
      <c r="AD4" s="48"/>
    </row>
    <row r="5" spans="1:30" outlineLevel="2" x14ac:dyDescent="0.25">
      <c r="A5" s="18"/>
      <c r="B5" s="49" t="s">
        <v>57</v>
      </c>
      <c r="C5" s="49" t="s">
        <v>57</v>
      </c>
      <c r="D5" s="18"/>
      <c r="E5" s="78"/>
      <c r="F5" s="78"/>
      <c r="G5" s="78"/>
      <c r="H5" s="78"/>
      <c r="I5" s="78"/>
      <c r="J5" s="78"/>
      <c r="K5" s="78"/>
      <c r="L5" s="78"/>
      <c r="M5" s="79"/>
      <c r="N5" s="79"/>
      <c r="O5" s="53"/>
      <c r="P5" s="53"/>
      <c r="Q5" s="53"/>
      <c r="R5" s="53">
        <v>2</v>
      </c>
      <c r="S5" s="53">
        <v>3</v>
      </c>
      <c r="T5" s="53">
        <v>2</v>
      </c>
      <c r="U5" s="80">
        <v>7</v>
      </c>
      <c r="V5" s="53">
        <v>13</v>
      </c>
      <c r="W5" s="53">
        <v>15</v>
      </c>
      <c r="X5" s="53">
        <v>20</v>
      </c>
      <c r="Y5" s="53">
        <v>12</v>
      </c>
      <c r="Z5" s="53">
        <v>20</v>
      </c>
      <c r="AA5" s="53">
        <v>13</v>
      </c>
      <c r="AB5" s="53">
        <v>12</v>
      </c>
      <c r="AC5" s="53">
        <v>12</v>
      </c>
      <c r="AD5" s="53">
        <v>4</v>
      </c>
    </row>
    <row r="6" spans="1:30" ht="13" outlineLevel="1" x14ac:dyDescent="0.3">
      <c r="A6" s="18"/>
      <c r="B6" s="56" t="s">
        <v>58</v>
      </c>
      <c r="C6" s="49"/>
      <c r="D6" s="18"/>
      <c r="E6" s="80">
        <f t="shared" ref="E6:T6" si="0">SUBTOTAL(9,E5:E5)</f>
        <v>0</v>
      </c>
      <c r="F6" s="80">
        <f t="shared" si="0"/>
        <v>0</v>
      </c>
      <c r="G6" s="80">
        <f t="shared" si="0"/>
        <v>0</v>
      </c>
      <c r="H6" s="80">
        <f t="shared" si="0"/>
        <v>0</v>
      </c>
      <c r="I6" s="80">
        <f t="shared" si="0"/>
        <v>0</v>
      </c>
      <c r="J6" s="80">
        <f t="shared" si="0"/>
        <v>0</v>
      </c>
      <c r="K6" s="80">
        <f t="shared" si="0"/>
        <v>0</v>
      </c>
      <c r="L6" s="80">
        <f t="shared" si="0"/>
        <v>0</v>
      </c>
      <c r="M6" s="81">
        <f t="shared" si="0"/>
        <v>0</v>
      </c>
      <c r="N6" s="81">
        <f t="shared" si="0"/>
        <v>0</v>
      </c>
      <c r="O6" s="55">
        <f t="shared" si="0"/>
        <v>0</v>
      </c>
      <c r="P6" s="55">
        <f t="shared" si="0"/>
        <v>0</v>
      </c>
      <c r="Q6" s="55">
        <f t="shared" si="0"/>
        <v>0</v>
      </c>
      <c r="R6" s="55">
        <f t="shared" si="0"/>
        <v>2</v>
      </c>
      <c r="S6" s="55">
        <f t="shared" si="0"/>
        <v>3</v>
      </c>
      <c r="T6" s="55">
        <f t="shared" si="0"/>
        <v>2</v>
      </c>
      <c r="U6" s="82">
        <v>7</v>
      </c>
      <c r="V6" s="55">
        <f t="shared" ref="V6:W6" si="1">SUBTOTAL(9,V5:V5)</f>
        <v>13</v>
      </c>
      <c r="W6" s="55">
        <f t="shared" si="1"/>
        <v>15</v>
      </c>
      <c r="X6" s="55">
        <f t="shared" ref="X6:AC6" si="2">SUBTOTAL(9,X5:X5)</f>
        <v>20</v>
      </c>
      <c r="Y6" s="55">
        <f t="shared" si="2"/>
        <v>12</v>
      </c>
      <c r="Z6" s="55">
        <f t="shared" si="2"/>
        <v>20</v>
      </c>
      <c r="AA6" s="55">
        <f t="shared" si="2"/>
        <v>13</v>
      </c>
      <c r="AB6" s="55">
        <f t="shared" si="2"/>
        <v>12</v>
      </c>
      <c r="AC6" s="55">
        <f t="shared" si="2"/>
        <v>12</v>
      </c>
      <c r="AD6" s="55">
        <f t="shared" ref="AD6" si="3">SUBTOTAL(9,AD5:AD5)</f>
        <v>4</v>
      </c>
    </row>
    <row r="7" spans="1:30" outlineLevel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47"/>
      <c r="N7" s="47"/>
      <c r="O7" s="48"/>
      <c r="P7" s="48"/>
      <c r="Q7" s="48"/>
      <c r="R7" s="48"/>
      <c r="S7" s="48"/>
      <c r="T7" s="48"/>
      <c r="V7" s="48"/>
      <c r="W7" s="48"/>
      <c r="X7" s="48"/>
      <c r="Y7" s="48"/>
      <c r="Z7" s="48"/>
      <c r="AA7" s="48"/>
      <c r="AB7" s="48"/>
      <c r="AC7" s="48"/>
      <c r="AD7" s="48"/>
    </row>
    <row r="8" spans="1:30" outlineLevel="1" x14ac:dyDescent="0.25">
      <c r="A8" s="17"/>
      <c r="C8" s="2" t="s">
        <v>13</v>
      </c>
      <c r="D8" s="31">
        <v>121</v>
      </c>
      <c r="E8" s="5">
        <v>16</v>
      </c>
      <c r="F8" s="5">
        <v>12</v>
      </c>
      <c r="G8" s="5">
        <v>20</v>
      </c>
      <c r="H8" s="5">
        <v>15</v>
      </c>
      <c r="I8" s="5">
        <v>10</v>
      </c>
      <c r="J8" s="5">
        <v>14</v>
      </c>
      <c r="K8" s="5">
        <v>20</v>
      </c>
      <c r="L8" s="5">
        <v>14</v>
      </c>
      <c r="M8" s="32">
        <v>13</v>
      </c>
      <c r="N8" s="32">
        <v>17</v>
      </c>
      <c r="O8" s="32">
        <v>14</v>
      </c>
      <c r="P8" s="32">
        <v>22</v>
      </c>
      <c r="Q8" s="32">
        <v>25</v>
      </c>
      <c r="R8" s="32">
        <v>12</v>
      </c>
      <c r="S8" s="32">
        <v>20</v>
      </c>
      <c r="T8" s="32">
        <v>12</v>
      </c>
      <c r="U8" s="32">
        <v>15</v>
      </c>
      <c r="V8" s="32">
        <v>24</v>
      </c>
      <c r="W8" s="32">
        <v>26</v>
      </c>
      <c r="X8" s="32">
        <v>27</v>
      </c>
      <c r="Y8" s="32">
        <v>9</v>
      </c>
      <c r="Z8" s="32">
        <v>12</v>
      </c>
      <c r="AA8" s="32">
        <v>7</v>
      </c>
      <c r="AB8" s="32">
        <v>11</v>
      </c>
      <c r="AC8" s="32">
        <v>13</v>
      </c>
      <c r="AD8" s="32">
        <v>14</v>
      </c>
    </row>
    <row r="9" spans="1:30" ht="25" outlineLevel="1" x14ac:dyDescent="0.25">
      <c r="A9" s="17"/>
      <c r="C9" s="90" t="s">
        <v>83</v>
      </c>
      <c r="D9" s="5"/>
      <c r="E9" s="5"/>
      <c r="F9" s="5"/>
      <c r="G9" s="5"/>
      <c r="H9" s="5"/>
      <c r="I9" s="5"/>
      <c r="J9" s="5"/>
      <c r="K9" s="5"/>
      <c r="L9" s="5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>
        <v>5</v>
      </c>
      <c r="Z9" s="32">
        <v>10</v>
      </c>
      <c r="AA9" s="32">
        <v>9</v>
      </c>
      <c r="AB9" s="32">
        <v>8</v>
      </c>
      <c r="AC9" s="32">
        <v>9</v>
      </c>
      <c r="AD9" s="32">
        <v>9</v>
      </c>
    </row>
    <row r="10" spans="1:30" ht="13.5" customHeight="1" outlineLevel="2" x14ac:dyDescent="0.25">
      <c r="A10" s="2" t="s">
        <v>25</v>
      </c>
      <c r="B10" s="69" t="s">
        <v>71</v>
      </c>
      <c r="C10" s="67" t="s">
        <v>76</v>
      </c>
      <c r="E10" s="14"/>
      <c r="F10" s="14"/>
      <c r="G10" s="14"/>
      <c r="H10" s="14"/>
      <c r="I10" s="14"/>
      <c r="J10" s="14"/>
      <c r="K10" s="14"/>
      <c r="L10" s="14"/>
      <c r="M10" s="14">
        <v>4</v>
      </c>
      <c r="N10" s="14">
        <v>3</v>
      </c>
      <c r="O10" s="14">
        <v>1</v>
      </c>
      <c r="P10" s="14">
        <v>1</v>
      </c>
      <c r="Q10" s="14">
        <v>3</v>
      </c>
      <c r="R10" s="14">
        <v>2</v>
      </c>
      <c r="S10" s="14">
        <v>2</v>
      </c>
      <c r="T10" s="14">
        <v>0</v>
      </c>
      <c r="U10">
        <v>0</v>
      </c>
      <c r="V10" s="14">
        <v>2</v>
      </c>
      <c r="W10" s="14">
        <v>4</v>
      </c>
      <c r="X10" s="14">
        <v>7</v>
      </c>
      <c r="Y10" s="14">
        <v>5</v>
      </c>
      <c r="Z10" s="14">
        <v>9</v>
      </c>
      <c r="AA10" s="14">
        <v>7</v>
      </c>
      <c r="AB10" s="14">
        <v>8</v>
      </c>
      <c r="AC10" s="14">
        <v>3</v>
      </c>
      <c r="AD10" s="14">
        <v>1</v>
      </c>
    </row>
    <row r="11" spans="1:30" ht="13.5" customHeight="1" outlineLevel="1" x14ac:dyDescent="0.3">
      <c r="A11" s="2"/>
      <c r="B11" s="4" t="s">
        <v>72</v>
      </c>
      <c r="E11">
        <f>SUBTOTAL(9,E8:E10)</f>
        <v>16</v>
      </c>
      <c r="F11">
        <f t="shared" ref="F11:T11" si="4">SUBTOTAL(9,F8:F10)</f>
        <v>12</v>
      </c>
      <c r="G11">
        <f t="shared" si="4"/>
        <v>20</v>
      </c>
      <c r="H11">
        <f t="shared" si="4"/>
        <v>15</v>
      </c>
      <c r="I11">
        <f t="shared" si="4"/>
        <v>10</v>
      </c>
      <c r="J11">
        <f t="shared" si="4"/>
        <v>14</v>
      </c>
      <c r="K11">
        <f t="shared" si="4"/>
        <v>20</v>
      </c>
      <c r="L11">
        <f t="shared" si="4"/>
        <v>14</v>
      </c>
      <c r="M11">
        <f t="shared" si="4"/>
        <v>17</v>
      </c>
      <c r="N11">
        <f t="shared" si="4"/>
        <v>20</v>
      </c>
      <c r="O11">
        <f t="shared" si="4"/>
        <v>15</v>
      </c>
      <c r="P11">
        <f t="shared" si="4"/>
        <v>23</v>
      </c>
      <c r="Q11">
        <f t="shared" si="4"/>
        <v>28</v>
      </c>
      <c r="R11">
        <f t="shared" si="4"/>
        <v>14</v>
      </c>
      <c r="S11">
        <f t="shared" si="4"/>
        <v>22</v>
      </c>
      <c r="T11">
        <f t="shared" si="4"/>
        <v>12</v>
      </c>
      <c r="U11" s="82">
        <v>15</v>
      </c>
      <c r="V11">
        <f t="shared" ref="V11:W11" si="5">SUBTOTAL(9,V8:V10)</f>
        <v>26</v>
      </c>
      <c r="W11">
        <f t="shared" si="5"/>
        <v>30</v>
      </c>
      <c r="X11">
        <f t="shared" ref="X11:Y11" si="6">SUBTOTAL(9,X8:X10)</f>
        <v>34</v>
      </c>
      <c r="Y11">
        <f t="shared" si="6"/>
        <v>19</v>
      </c>
      <c r="Z11">
        <f t="shared" ref="Z11:AA11" si="7">SUBTOTAL(9,Z8:Z10)</f>
        <v>31</v>
      </c>
      <c r="AA11">
        <f t="shared" si="7"/>
        <v>23</v>
      </c>
      <c r="AB11">
        <f t="shared" ref="AB11:AC11" si="8">SUBTOTAL(9,AB8:AB10)</f>
        <v>27</v>
      </c>
      <c r="AC11">
        <f t="shared" si="8"/>
        <v>25</v>
      </c>
      <c r="AD11">
        <f t="shared" ref="AD11" si="9">SUBTOTAL(9,AD8:AD10)</f>
        <v>24</v>
      </c>
    </row>
    <row r="12" spans="1:30" ht="13.5" customHeight="1" outlineLevel="1" x14ac:dyDescent="0.3">
      <c r="A12" s="2"/>
      <c r="B12" s="4"/>
      <c r="C12" s="2"/>
      <c r="D12" s="3"/>
      <c r="E12" s="16"/>
      <c r="F12" s="16"/>
      <c r="G12" s="16"/>
      <c r="H12" s="16"/>
      <c r="I12" s="16"/>
      <c r="J12" s="16"/>
      <c r="K12" s="16"/>
      <c r="L12" s="16"/>
    </row>
    <row r="13" spans="1:30" ht="13.5" hidden="1" customHeight="1" outlineLevel="2" x14ac:dyDescent="0.25">
      <c r="A13" s="2" t="s">
        <v>25</v>
      </c>
      <c r="B13" s="2" t="s">
        <v>16</v>
      </c>
      <c r="C13" s="2" t="s">
        <v>17</v>
      </c>
      <c r="D13" s="3">
        <v>54</v>
      </c>
      <c r="E13" s="3">
        <v>5</v>
      </c>
      <c r="F13" s="3">
        <v>11</v>
      </c>
      <c r="G13" s="3">
        <v>3</v>
      </c>
      <c r="H13" s="3">
        <v>5</v>
      </c>
      <c r="I13" s="3">
        <v>13</v>
      </c>
      <c r="J13" s="3">
        <v>6</v>
      </c>
      <c r="K13" s="3">
        <v>7</v>
      </c>
      <c r="L13" s="3">
        <v>4</v>
      </c>
      <c r="M13" s="27">
        <v>5</v>
      </c>
      <c r="N13" s="27">
        <v>8</v>
      </c>
      <c r="O13" s="27">
        <v>5</v>
      </c>
      <c r="P13" s="27">
        <v>5</v>
      </c>
      <c r="Q13" s="27">
        <v>3</v>
      </c>
      <c r="R13" s="27">
        <v>5</v>
      </c>
      <c r="S13" s="27">
        <v>6</v>
      </c>
      <c r="T13" s="27"/>
      <c r="V13" s="27"/>
      <c r="W13" s="27"/>
      <c r="X13" s="27"/>
      <c r="Y13" s="27"/>
      <c r="Z13" s="27"/>
      <c r="AA13" s="27"/>
      <c r="AB13" s="27"/>
      <c r="AC13" s="27"/>
      <c r="AD13" s="27"/>
    </row>
    <row r="14" spans="1:30" ht="13.5" hidden="1" customHeight="1" outlineLevel="2" x14ac:dyDescent="0.25">
      <c r="A14" s="2" t="s">
        <v>25</v>
      </c>
      <c r="B14" s="2" t="s">
        <v>16</v>
      </c>
      <c r="C14" s="2" t="s">
        <v>26</v>
      </c>
      <c r="D14" s="3">
        <v>4</v>
      </c>
      <c r="E14" s="3">
        <v>2</v>
      </c>
      <c r="G14" s="3">
        <v>1</v>
      </c>
      <c r="H14" s="3">
        <v>1</v>
      </c>
    </row>
    <row r="15" spans="1:30" ht="13.5" hidden="1" customHeight="1" outlineLevel="2" x14ac:dyDescent="0.25">
      <c r="A15" s="2" t="s">
        <v>25</v>
      </c>
      <c r="B15" s="2" t="s">
        <v>16</v>
      </c>
      <c r="C15" s="2" t="s">
        <v>18</v>
      </c>
      <c r="D15" s="3">
        <v>45</v>
      </c>
      <c r="E15" s="12">
        <v>10</v>
      </c>
      <c r="F15" s="12">
        <v>5</v>
      </c>
      <c r="G15" s="12">
        <v>4</v>
      </c>
      <c r="H15" s="12">
        <v>3</v>
      </c>
      <c r="I15" s="12">
        <v>5</v>
      </c>
      <c r="J15" s="12">
        <v>4</v>
      </c>
      <c r="K15" s="12">
        <v>10</v>
      </c>
      <c r="L15" s="12">
        <v>4</v>
      </c>
      <c r="M15" s="28">
        <v>8</v>
      </c>
      <c r="N15" s="28">
        <v>8</v>
      </c>
      <c r="O15" s="28">
        <v>9</v>
      </c>
      <c r="P15" s="28">
        <v>4</v>
      </c>
      <c r="Q15" s="28">
        <v>9</v>
      </c>
      <c r="R15" s="28">
        <v>8</v>
      </c>
      <c r="S15" s="28">
        <v>6</v>
      </c>
      <c r="T15" s="28"/>
      <c r="V15" s="28"/>
      <c r="W15" s="28"/>
      <c r="X15" s="28"/>
      <c r="Y15" s="28"/>
      <c r="Z15" s="28"/>
      <c r="AA15" s="28"/>
      <c r="AB15" s="28"/>
      <c r="AC15" s="28"/>
      <c r="AD15" s="28"/>
    </row>
    <row r="16" spans="1:30" ht="13.5" hidden="1" customHeight="1" outlineLevel="1" collapsed="1" x14ac:dyDescent="0.3">
      <c r="A16" s="2"/>
      <c r="B16" s="4" t="s">
        <v>33</v>
      </c>
      <c r="C16" s="2"/>
      <c r="D16" s="3"/>
      <c r="E16" s="16">
        <f t="shared" ref="E16:T16" si="10">SUBTOTAL(9,E13:E15)</f>
        <v>17</v>
      </c>
      <c r="F16" s="16">
        <f t="shared" si="10"/>
        <v>16</v>
      </c>
      <c r="G16" s="16">
        <f t="shared" si="10"/>
        <v>8</v>
      </c>
      <c r="H16" s="16">
        <f t="shared" si="10"/>
        <v>9</v>
      </c>
      <c r="I16" s="16">
        <f t="shared" si="10"/>
        <v>18</v>
      </c>
      <c r="J16" s="16">
        <f t="shared" si="10"/>
        <v>10</v>
      </c>
      <c r="K16" s="16">
        <f t="shared" si="10"/>
        <v>17</v>
      </c>
      <c r="L16" s="16">
        <f t="shared" si="10"/>
        <v>8</v>
      </c>
      <c r="M16" s="32">
        <f t="shared" si="10"/>
        <v>13</v>
      </c>
      <c r="N16" s="32">
        <f t="shared" si="10"/>
        <v>16</v>
      </c>
      <c r="O16" s="32">
        <f t="shared" si="10"/>
        <v>14</v>
      </c>
      <c r="P16" s="32">
        <f t="shared" si="10"/>
        <v>9</v>
      </c>
      <c r="Q16" s="32">
        <f t="shared" si="10"/>
        <v>12</v>
      </c>
      <c r="R16" s="32">
        <f t="shared" si="10"/>
        <v>13</v>
      </c>
      <c r="S16" s="32">
        <f t="shared" si="10"/>
        <v>12</v>
      </c>
      <c r="T16" s="32">
        <f t="shared" si="10"/>
        <v>0</v>
      </c>
      <c r="U16" s="82">
        <v>0</v>
      </c>
      <c r="V16" s="32">
        <f t="shared" ref="V16:W16" si="11">SUBTOTAL(9,V13:V15)</f>
        <v>0</v>
      </c>
      <c r="W16" s="32">
        <f t="shared" si="11"/>
        <v>0</v>
      </c>
      <c r="X16" s="32">
        <f t="shared" ref="X16:Y16" si="12">SUBTOTAL(9,X13:X15)</f>
        <v>0</v>
      </c>
      <c r="Y16" s="32">
        <f t="shared" si="12"/>
        <v>0</v>
      </c>
      <c r="Z16" s="32">
        <f t="shared" ref="Z16:AA16" si="13">SUBTOTAL(9,Z13:Z15)</f>
        <v>0</v>
      </c>
      <c r="AA16" s="32">
        <f t="shared" si="13"/>
        <v>0</v>
      </c>
      <c r="AB16" s="32">
        <f t="shared" ref="AB16:AC16" si="14">SUBTOTAL(9,AB13:AB15)</f>
        <v>0</v>
      </c>
      <c r="AC16" s="32">
        <f t="shared" si="14"/>
        <v>0</v>
      </c>
      <c r="AD16" s="32">
        <f t="shared" ref="AD16" si="15">SUBTOTAL(9,AD13:AD15)</f>
        <v>0</v>
      </c>
    </row>
    <row r="17" spans="1:30" ht="13.5" hidden="1" customHeight="1" outlineLevel="1" x14ac:dyDescent="0.3">
      <c r="A17" s="2"/>
      <c r="B17" s="4"/>
      <c r="C17" s="2"/>
      <c r="D17" s="3"/>
      <c r="E17" s="3"/>
      <c r="F17" s="3"/>
      <c r="G17" s="3"/>
      <c r="H17" s="3"/>
      <c r="I17" s="3"/>
      <c r="J17" s="3"/>
      <c r="K17" s="3"/>
      <c r="L17" s="3"/>
    </row>
    <row r="18" spans="1:30" ht="13.5" customHeight="1" outlineLevel="2" x14ac:dyDescent="0.25">
      <c r="A18" s="2"/>
      <c r="B18" s="69" t="s">
        <v>65</v>
      </c>
      <c r="C18" s="69" t="s">
        <v>17</v>
      </c>
      <c r="D18" s="3"/>
      <c r="E18" s="12"/>
      <c r="F18" s="12"/>
      <c r="G18" s="12"/>
      <c r="H18" s="12"/>
      <c r="I18" s="12"/>
      <c r="J18" s="12"/>
      <c r="K18" s="12"/>
      <c r="L18" s="12"/>
      <c r="M18" s="14"/>
      <c r="N18" s="14"/>
      <c r="O18" s="14"/>
      <c r="P18" s="14"/>
      <c r="Q18" s="14"/>
      <c r="R18" s="14"/>
      <c r="S18" s="14"/>
      <c r="T18" s="14">
        <v>1</v>
      </c>
      <c r="U18">
        <v>3</v>
      </c>
      <c r="V18" s="14">
        <v>5</v>
      </c>
      <c r="W18" s="14">
        <v>18</v>
      </c>
      <c r="X18" s="14">
        <v>9</v>
      </c>
      <c r="Y18" s="14">
        <v>11</v>
      </c>
      <c r="Z18" s="14">
        <v>11</v>
      </c>
      <c r="AA18" s="14">
        <v>15</v>
      </c>
      <c r="AB18" s="14">
        <v>13</v>
      </c>
      <c r="AC18" s="14">
        <v>6</v>
      </c>
      <c r="AD18" s="14">
        <v>5</v>
      </c>
    </row>
    <row r="19" spans="1:30" ht="13.5" customHeight="1" outlineLevel="1" x14ac:dyDescent="0.3">
      <c r="A19" s="2"/>
      <c r="B19" s="4" t="s">
        <v>66</v>
      </c>
      <c r="C19" s="69"/>
      <c r="D19" s="3"/>
      <c r="E19" s="57">
        <f t="shared" ref="E19:T19" si="16">SUBTOTAL(9,E18:E18)</f>
        <v>0</v>
      </c>
      <c r="F19" s="57">
        <f t="shared" si="16"/>
        <v>0</v>
      </c>
      <c r="G19" s="57">
        <f t="shared" si="16"/>
        <v>0</v>
      </c>
      <c r="H19" s="57">
        <f t="shared" si="16"/>
        <v>0</v>
      </c>
      <c r="I19" s="57">
        <f t="shared" si="16"/>
        <v>0</v>
      </c>
      <c r="J19" s="57">
        <f t="shared" si="16"/>
        <v>0</v>
      </c>
      <c r="K19" s="57">
        <f t="shared" si="16"/>
        <v>0</v>
      </c>
      <c r="L19" s="57">
        <f t="shared" si="16"/>
        <v>0</v>
      </c>
      <c r="M19">
        <f t="shared" si="16"/>
        <v>0</v>
      </c>
      <c r="N19">
        <f t="shared" si="16"/>
        <v>0</v>
      </c>
      <c r="O19">
        <f t="shared" si="16"/>
        <v>0</v>
      </c>
      <c r="P19">
        <f t="shared" si="16"/>
        <v>0</v>
      </c>
      <c r="Q19">
        <f t="shared" si="16"/>
        <v>0</v>
      </c>
      <c r="R19">
        <f t="shared" si="16"/>
        <v>0</v>
      </c>
      <c r="S19">
        <f t="shared" si="16"/>
        <v>0</v>
      </c>
      <c r="T19">
        <f t="shared" si="16"/>
        <v>1</v>
      </c>
      <c r="U19" s="82">
        <v>3</v>
      </c>
      <c r="V19">
        <f t="shared" ref="V19:W19" si="17">SUBTOTAL(9,V18:V18)</f>
        <v>5</v>
      </c>
      <c r="W19">
        <f t="shared" si="17"/>
        <v>18</v>
      </c>
      <c r="X19">
        <f t="shared" ref="X19:Y19" si="18">SUBTOTAL(9,X18:X18)</f>
        <v>9</v>
      </c>
      <c r="Y19">
        <f t="shared" si="18"/>
        <v>11</v>
      </c>
      <c r="Z19">
        <f t="shared" ref="Z19:AA19" si="19">SUBTOTAL(9,Z18:Z18)</f>
        <v>11</v>
      </c>
      <c r="AA19">
        <f t="shared" si="19"/>
        <v>15</v>
      </c>
      <c r="AB19">
        <f t="shared" ref="AB19:AC19" si="20">SUBTOTAL(9,AB18:AB18)</f>
        <v>13</v>
      </c>
      <c r="AC19">
        <f t="shared" si="20"/>
        <v>6</v>
      </c>
      <c r="AD19">
        <f t="shared" ref="AD19" si="21">SUBTOTAL(9,AD18:AD18)</f>
        <v>5</v>
      </c>
    </row>
    <row r="20" spans="1:30" ht="13.5" customHeight="1" outlineLevel="1" x14ac:dyDescent="0.3">
      <c r="A20" s="2"/>
      <c r="B20" s="4"/>
      <c r="C20" s="2"/>
      <c r="D20" s="3"/>
      <c r="E20" s="16"/>
      <c r="F20" s="16"/>
      <c r="G20" s="16"/>
      <c r="H20" s="16"/>
      <c r="I20" s="16"/>
      <c r="J20" s="16"/>
      <c r="K20" s="16"/>
      <c r="L20" s="16"/>
    </row>
    <row r="21" spans="1:30" ht="13.5" customHeight="1" outlineLevel="2" x14ac:dyDescent="0.25">
      <c r="A21" s="2" t="s">
        <v>25</v>
      </c>
      <c r="B21" s="2" t="s">
        <v>19</v>
      </c>
      <c r="C21" s="2" t="s">
        <v>19</v>
      </c>
      <c r="D21" s="3">
        <v>207</v>
      </c>
      <c r="E21" s="12">
        <v>15</v>
      </c>
      <c r="F21" s="12">
        <v>17</v>
      </c>
      <c r="G21" s="12">
        <v>20</v>
      </c>
      <c r="H21" s="12">
        <v>17</v>
      </c>
      <c r="I21" s="12">
        <v>40</v>
      </c>
      <c r="J21" s="12">
        <v>37</v>
      </c>
      <c r="K21" s="12">
        <v>46</v>
      </c>
      <c r="L21" s="12">
        <v>15</v>
      </c>
      <c r="M21" s="28">
        <v>20</v>
      </c>
      <c r="N21" s="28">
        <v>27</v>
      </c>
      <c r="O21" s="28">
        <v>23</v>
      </c>
      <c r="P21" s="28">
        <v>20</v>
      </c>
      <c r="Q21" s="28">
        <v>22</v>
      </c>
      <c r="R21" s="28">
        <v>22</v>
      </c>
      <c r="S21" s="28">
        <v>33</v>
      </c>
      <c r="T21" s="28">
        <v>43</v>
      </c>
      <c r="U21" s="28">
        <v>75</v>
      </c>
      <c r="V21" s="28">
        <v>44</v>
      </c>
      <c r="W21" s="28">
        <v>29</v>
      </c>
      <c r="X21" s="28">
        <v>30</v>
      </c>
      <c r="Y21" s="28">
        <v>45</v>
      </c>
      <c r="Z21" s="28">
        <v>40</v>
      </c>
      <c r="AA21" s="28">
        <v>34</v>
      </c>
      <c r="AB21" s="28">
        <v>29</v>
      </c>
      <c r="AC21" s="28">
        <v>18</v>
      </c>
      <c r="AD21" s="28">
        <v>28</v>
      </c>
    </row>
    <row r="22" spans="1:30" ht="13.5" customHeight="1" outlineLevel="1" x14ac:dyDescent="0.3">
      <c r="A22" s="2"/>
      <c r="B22" s="4" t="s">
        <v>34</v>
      </c>
      <c r="C22" s="2"/>
      <c r="D22" s="3"/>
      <c r="E22" s="16">
        <f t="shared" ref="E22:T22" si="22">SUBTOTAL(9,E21:E21)</f>
        <v>15</v>
      </c>
      <c r="F22" s="16">
        <f t="shared" si="22"/>
        <v>17</v>
      </c>
      <c r="G22" s="16">
        <f t="shared" si="22"/>
        <v>20</v>
      </c>
      <c r="H22" s="16">
        <f t="shared" si="22"/>
        <v>17</v>
      </c>
      <c r="I22" s="16">
        <f t="shared" si="22"/>
        <v>40</v>
      </c>
      <c r="J22" s="16">
        <f t="shared" si="22"/>
        <v>37</v>
      </c>
      <c r="K22" s="5">
        <f t="shared" si="22"/>
        <v>46</v>
      </c>
      <c r="L22" s="5">
        <f t="shared" si="22"/>
        <v>15</v>
      </c>
      <c r="M22" s="32">
        <f t="shared" si="22"/>
        <v>20</v>
      </c>
      <c r="N22" s="32">
        <f t="shared" si="22"/>
        <v>27</v>
      </c>
      <c r="O22" s="32">
        <f t="shared" si="22"/>
        <v>23</v>
      </c>
      <c r="P22" s="32">
        <f t="shared" si="22"/>
        <v>20</v>
      </c>
      <c r="Q22" s="32">
        <f t="shared" si="22"/>
        <v>22</v>
      </c>
      <c r="R22" s="32">
        <f t="shared" si="22"/>
        <v>22</v>
      </c>
      <c r="S22" s="32">
        <f t="shared" si="22"/>
        <v>33</v>
      </c>
      <c r="T22" s="32">
        <f t="shared" si="22"/>
        <v>43</v>
      </c>
      <c r="U22">
        <v>75</v>
      </c>
      <c r="V22" s="32">
        <f t="shared" ref="V22:W22" si="23">SUBTOTAL(9,V21:V21)</f>
        <v>44</v>
      </c>
      <c r="W22" s="32">
        <f t="shared" si="23"/>
        <v>29</v>
      </c>
      <c r="X22" s="32">
        <f t="shared" ref="X22:Y22" si="24">SUBTOTAL(9,X21:X21)</f>
        <v>30</v>
      </c>
      <c r="Y22" s="32">
        <f t="shared" si="24"/>
        <v>45</v>
      </c>
      <c r="Z22" s="32">
        <f t="shared" ref="Z22:AA22" si="25">SUBTOTAL(9,Z21:Z21)</f>
        <v>40</v>
      </c>
      <c r="AA22" s="32">
        <f t="shared" si="25"/>
        <v>34</v>
      </c>
      <c r="AB22" s="32">
        <f t="shared" ref="AB22:AC22" si="26">SUBTOTAL(9,AB21:AB21)</f>
        <v>29</v>
      </c>
      <c r="AC22" s="32">
        <f t="shared" si="26"/>
        <v>18</v>
      </c>
      <c r="AD22" s="32">
        <f t="shared" ref="AD22" si="27">SUBTOTAL(9,AD21:AD21)</f>
        <v>28</v>
      </c>
    </row>
    <row r="23" spans="1:30" ht="13.5" customHeight="1" outlineLevel="1" x14ac:dyDescent="0.3">
      <c r="A23" s="2"/>
      <c r="B23" s="4"/>
      <c r="C23" s="2"/>
      <c r="D23" s="3"/>
      <c r="E23" s="3"/>
      <c r="F23" s="3"/>
      <c r="G23" s="3"/>
      <c r="H23" s="3"/>
      <c r="I23" s="3"/>
      <c r="J23" s="3"/>
      <c r="K23" s="5"/>
      <c r="L23" s="5"/>
    </row>
    <row r="24" spans="1:30" ht="13.5" hidden="1" customHeight="1" outlineLevel="2" x14ac:dyDescent="0.25">
      <c r="A24" s="2" t="s">
        <v>25</v>
      </c>
      <c r="B24" s="2" t="s">
        <v>20</v>
      </c>
      <c r="C24" s="2" t="s">
        <v>27</v>
      </c>
      <c r="D24" s="3">
        <v>218</v>
      </c>
      <c r="E24" s="3">
        <v>24</v>
      </c>
      <c r="F24" s="3">
        <v>33</v>
      </c>
      <c r="G24" s="3">
        <v>35</v>
      </c>
      <c r="H24" s="3">
        <v>52</v>
      </c>
      <c r="I24" s="3">
        <v>32</v>
      </c>
      <c r="J24" s="3">
        <v>42</v>
      </c>
    </row>
    <row r="25" spans="1:30" ht="13.5" customHeight="1" outlineLevel="2" x14ac:dyDescent="0.25">
      <c r="A25" s="2" t="s">
        <v>25</v>
      </c>
      <c r="B25" s="2" t="s">
        <v>20</v>
      </c>
      <c r="C25" s="2" t="s">
        <v>21</v>
      </c>
      <c r="D25" s="3">
        <v>18</v>
      </c>
      <c r="K25" s="3">
        <v>8</v>
      </c>
      <c r="L25" s="3">
        <v>10</v>
      </c>
      <c r="M25">
        <v>7</v>
      </c>
      <c r="N25">
        <v>11</v>
      </c>
      <c r="O25">
        <v>6</v>
      </c>
      <c r="P25">
        <v>13</v>
      </c>
      <c r="Q25">
        <v>8</v>
      </c>
      <c r="R25">
        <v>12</v>
      </c>
      <c r="S25">
        <v>14</v>
      </c>
      <c r="T25">
        <v>15</v>
      </c>
      <c r="U25">
        <v>14</v>
      </c>
      <c r="V25">
        <v>20</v>
      </c>
      <c r="W25">
        <v>19</v>
      </c>
      <c r="X25">
        <v>17</v>
      </c>
      <c r="Y25">
        <v>16</v>
      </c>
      <c r="Z25">
        <v>25</v>
      </c>
      <c r="AA25">
        <v>19</v>
      </c>
      <c r="AB25">
        <v>27</v>
      </c>
      <c r="AC25">
        <v>36</v>
      </c>
      <c r="AD25">
        <v>55</v>
      </c>
    </row>
    <row r="26" spans="1:30" ht="13.5" customHeight="1" outlineLevel="2" x14ac:dyDescent="0.25">
      <c r="A26" s="2"/>
      <c r="B26" s="2"/>
      <c r="C26" s="69" t="s">
        <v>77</v>
      </c>
      <c r="D26" s="3"/>
      <c r="K26" s="16"/>
      <c r="L26" s="16"/>
      <c r="Z26">
        <v>3</v>
      </c>
      <c r="AA26">
        <v>1</v>
      </c>
      <c r="AB26">
        <v>3</v>
      </c>
      <c r="AC26">
        <v>2</v>
      </c>
      <c r="AD26">
        <v>7</v>
      </c>
    </row>
    <row r="27" spans="1:30" ht="13.5" customHeight="1" outlineLevel="2" x14ac:dyDescent="0.25">
      <c r="A27" s="2" t="s">
        <v>25</v>
      </c>
      <c r="B27" s="2" t="s">
        <v>20</v>
      </c>
      <c r="C27" s="2" t="s">
        <v>22</v>
      </c>
      <c r="D27" s="3">
        <v>78</v>
      </c>
      <c r="E27" s="13"/>
      <c r="F27" s="14"/>
      <c r="G27" s="14"/>
      <c r="H27" s="14"/>
      <c r="I27" s="14"/>
      <c r="J27" s="14"/>
      <c r="K27" s="12">
        <v>43</v>
      </c>
      <c r="L27" s="12">
        <v>35</v>
      </c>
      <c r="M27" s="13">
        <v>30</v>
      </c>
      <c r="N27" s="14">
        <v>28</v>
      </c>
      <c r="O27" s="14">
        <v>24</v>
      </c>
      <c r="P27">
        <v>22</v>
      </c>
      <c r="Q27">
        <v>32</v>
      </c>
      <c r="R27">
        <v>28</v>
      </c>
      <c r="S27">
        <v>31</v>
      </c>
      <c r="T27">
        <v>33</v>
      </c>
      <c r="U27">
        <v>28</v>
      </c>
      <c r="V27">
        <v>43</v>
      </c>
      <c r="W27">
        <v>43</v>
      </c>
      <c r="X27">
        <v>40</v>
      </c>
      <c r="Y27">
        <v>28</v>
      </c>
      <c r="Z27">
        <v>24</v>
      </c>
      <c r="AA27">
        <v>25</v>
      </c>
      <c r="AB27">
        <v>30</v>
      </c>
      <c r="AC27">
        <v>27</v>
      </c>
      <c r="AD27">
        <v>31</v>
      </c>
    </row>
    <row r="28" spans="1:30" ht="13.5" customHeight="1" outlineLevel="2" x14ac:dyDescent="0.25">
      <c r="A28" s="2"/>
      <c r="B28" s="2"/>
      <c r="C28" s="69" t="s">
        <v>78</v>
      </c>
      <c r="D28" s="3"/>
      <c r="K28" s="16"/>
      <c r="L28" s="16"/>
      <c r="P28" s="14"/>
      <c r="Q28" s="14"/>
      <c r="R28" s="14"/>
      <c r="S28" s="14"/>
      <c r="T28" s="14"/>
      <c r="U28" s="14"/>
      <c r="V28" s="14"/>
      <c r="W28" s="14"/>
      <c r="X28" s="14"/>
      <c r="Y28" s="14">
        <v>1</v>
      </c>
      <c r="Z28" s="14">
        <v>2</v>
      </c>
      <c r="AA28" s="14">
        <v>3</v>
      </c>
      <c r="AB28" s="14">
        <v>5</v>
      </c>
      <c r="AC28" s="14">
        <v>8</v>
      </c>
      <c r="AD28" s="14">
        <v>15</v>
      </c>
    </row>
    <row r="29" spans="1:30" ht="13.5" customHeight="1" outlineLevel="1" x14ac:dyDescent="0.3">
      <c r="A29" s="2"/>
      <c r="B29" s="4" t="s">
        <v>35</v>
      </c>
      <c r="C29" s="2"/>
      <c r="D29" s="3"/>
      <c r="E29">
        <f t="shared" ref="E29:T29" si="28">SUBTOTAL(9,E24:E27)</f>
        <v>24</v>
      </c>
      <c r="F29">
        <f t="shared" si="28"/>
        <v>33</v>
      </c>
      <c r="G29">
        <f t="shared" si="28"/>
        <v>35</v>
      </c>
      <c r="H29">
        <f t="shared" si="28"/>
        <v>52</v>
      </c>
      <c r="I29">
        <f t="shared" si="28"/>
        <v>32</v>
      </c>
      <c r="J29">
        <f t="shared" si="28"/>
        <v>42</v>
      </c>
      <c r="K29" s="16">
        <f t="shared" si="28"/>
        <v>51</v>
      </c>
      <c r="L29" s="16">
        <f t="shared" si="28"/>
        <v>45</v>
      </c>
      <c r="M29">
        <f t="shared" si="28"/>
        <v>37</v>
      </c>
      <c r="N29">
        <f t="shared" si="28"/>
        <v>39</v>
      </c>
      <c r="O29">
        <f t="shared" si="28"/>
        <v>30</v>
      </c>
      <c r="P29">
        <f t="shared" si="28"/>
        <v>35</v>
      </c>
      <c r="Q29">
        <f t="shared" si="28"/>
        <v>40</v>
      </c>
      <c r="R29">
        <f t="shared" si="28"/>
        <v>40</v>
      </c>
      <c r="S29">
        <f t="shared" si="28"/>
        <v>45</v>
      </c>
      <c r="T29">
        <f t="shared" si="28"/>
        <v>48</v>
      </c>
      <c r="U29">
        <v>42</v>
      </c>
      <c r="V29">
        <f>SUBTOTAL(9,V24:V27)</f>
        <v>63</v>
      </c>
      <c r="W29">
        <f>SUBTOTAL(9,W24:W27)</f>
        <v>62</v>
      </c>
      <c r="X29">
        <f>SUBTOTAL(9,X24:X27)</f>
        <v>57</v>
      </c>
      <c r="Y29">
        <f>SUBTOTAL(9,Y24:Y28)</f>
        <v>45</v>
      </c>
      <c r="Z29">
        <f>SUBTOTAL(9,Z24:Z28)</f>
        <v>54</v>
      </c>
      <c r="AA29">
        <f>SUBTOTAL(9,AA24:AA28)</f>
        <v>48</v>
      </c>
      <c r="AB29">
        <f>SUBTOTAL(9,AB24:AB28)</f>
        <v>65</v>
      </c>
      <c r="AC29">
        <f>SUBTOTAL(9,AC24:AC28)</f>
        <v>73</v>
      </c>
      <c r="AD29">
        <f>SUBTOTAL(9,AD24:AD28)</f>
        <v>108</v>
      </c>
    </row>
    <row r="30" spans="1:30" ht="13.5" customHeight="1" outlineLevel="1" x14ac:dyDescent="0.3">
      <c r="A30" s="2"/>
      <c r="B30" s="4"/>
      <c r="C30" s="2"/>
      <c r="D30" s="3"/>
      <c r="K30" s="3"/>
      <c r="L30" s="3"/>
    </row>
    <row r="31" spans="1:30" ht="13.5" customHeight="1" outlineLevel="2" x14ac:dyDescent="0.25">
      <c r="A31" s="2" t="s">
        <v>25</v>
      </c>
      <c r="B31" s="2" t="s">
        <v>23</v>
      </c>
      <c r="C31" s="2" t="s">
        <v>23</v>
      </c>
      <c r="D31" s="3">
        <v>132</v>
      </c>
      <c r="E31" s="12">
        <v>19</v>
      </c>
      <c r="F31" s="12">
        <v>13</v>
      </c>
      <c r="G31" s="12">
        <v>13</v>
      </c>
      <c r="H31" s="12">
        <v>14</v>
      </c>
      <c r="I31" s="12">
        <v>24</v>
      </c>
      <c r="J31" s="12">
        <v>17</v>
      </c>
      <c r="K31" s="12">
        <v>17</v>
      </c>
      <c r="L31" s="12">
        <v>15</v>
      </c>
      <c r="M31" s="28">
        <v>17</v>
      </c>
      <c r="N31" s="28">
        <v>23</v>
      </c>
      <c r="O31" s="30">
        <v>16</v>
      </c>
      <c r="P31" s="32">
        <v>15</v>
      </c>
      <c r="Q31" s="32">
        <v>15</v>
      </c>
      <c r="R31" s="32">
        <v>19</v>
      </c>
      <c r="S31" s="32">
        <v>16</v>
      </c>
      <c r="T31" s="32">
        <v>19</v>
      </c>
      <c r="U31" s="32">
        <v>25</v>
      </c>
      <c r="V31" s="32">
        <v>35</v>
      </c>
      <c r="W31" s="32">
        <v>29</v>
      </c>
      <c r="X31" s="32">
        <v>34</v>
      </c>
      <c r="Y31" s="32">
        <v>33</v>
      </c>
      <c r="Z31" s="32">
        <v>24</v>
      </c>
      <c r="AA31" s="32">
        <v>23</v>
      </c>
      <c r="AB31" s="32">
        <v>31</v>
      </c>
      <c r="AC31" s="32">
        <v>34</v>
      </c>
      <c r="AD31" s="32">
        <v>28</v>
      </c>
    </row>
    <row r="32" spans="1:30" ht="13.5" customHeight="1" outlineLevel="2" x14ac:dyDescent="0.25">
      <c r="A32" s="2"/>
      <c r="B32" s="2"/>
      <c r="C32" s="69" t="s">
        <v>79</v>
      </c>
      <c r="D32" s="3"/>
      <c r="E32" s="16"/>
      <c r="F32" s="16"/>
      <c r="G32" s="16"/>
      <c r="H32" s="16"/>
      <c r="I32" s="16"/>
      <c r="J32" s="16"/>
      <c r="K32" s="16"/>
      <c r="L32" s="16"/>
      <c r="M32" s="32"/>
      <c r="N32" s="32"/>
      <c r="O32" s="32"/>
      <c r="P32" s="34"/>
      <c r="Q32" s="34"/>
      <c r="R32" s="34"/>
      <c r="S32" s="34"/>
      <c r="T32" s="34"/>
      <c r="U32" s="34"/>
      <c r="V32" s="34"/>
      <c r="W32" s="34"/>
      <c r="X32" s="34"/>
      <c r="Y32" s="34">
        <v>4</v>
      </c>
      <c r="Z32" s="34">
        <v>3</v>
      </c>
      <c r="AA32" s="34">
        <v>12</v>
      </c>
      <c r="AB32" s="34">
        <v>10</v>
      </c>
      <c r="AC32" s="34">
        <v>11</v>
      </c>
      <c r="AD32" s="34">
        <v>10</v>
      </c>
    </row>
    <row r="33" spans="1:30" ht="13.5" customHeight="1" outlineLevel="1" x14ac:dyDescent="0.3">
      <c r="A33" s="2"/>
      <c r="B33" s="4" t="s">
        <v>36</v>
      </c>
      <c r="C33" s="2"/>
      <c r="D33" s="3"/>
      <c r="E33" s="16">
        <f t="shared" ref="E33:T33" si="29">SUBTOTAL(9,E31:E31)</f>
        <v>19</v>
      </c>
      <c r="F33" s="16">
        <f t="shared" si="29"/>
        <v>13</v>
      </c>
      <c r="G33" s="16">
        <f t="shared" si="29"/>
        <v>13</v>
      </c>
      <c r="H33" s="16">
        <f t="shared" si="29"/>
        <v>14</v>
      </c>
      <c r="I33" s="16">
        <f t="shared" si="29"/>
        <v>24</v>
      </c>
      <c r="J33" s="16">
        <f t="shared" si="29"/>
        <v>17</v>
      </c>
      <c r="K33" s="16">
        <f t="shared" si="29"/>
        <v>17</v>
      </c>
      <c r="L33" s="16">
        <f t="shared" si="29"/>
        <v>15</v>
      </c>
      <c r="M33" s="32">
        <f t="shared" si="29"/>
        <v>17</v>
      </c>
      <c r="N33" s="32">
        <f t="shared" si="29"/>
        <v>23</v>
      </c>
      <c r="O33" s="32">
        <f t="shared" si="29"/>
        <v>16</v>
      </c>
      <c r="P33" s="32">
        <f t="shared" si="29"/>
        <v>15</v>
      </c>
      <c r="Q33" s="32">
        <f t="shared" si="29"/>
        <v>15</v>
      </c>
      <c r="R33" s="32">
        <f t="shared" si="29"/>
        <v>19</v>
      </c>
      <c r="S33" s="32">
        <f t="shared" si="29"/>
        <v>16</v>
      </c>
      <c r="T33" s="32">
        <f t="shared" si="29"/>
        <v>19</v>
      </c>
      <c r="U33">
        <v>25</v>
      </c>
      <c r="V33" s="32">
        <f t="shared" ref="V33:W33" si="30">SUBTOTAL(9,V31:V31)</f>
        <v>35</v>
      </c>
      <c r="W33" s="32">
        <f t="shared" si="30"/>
        <v>29</v>
      </c>
      <c r="X33" s="32">
        <f t="shared" ref="X33" si="31">SUBTOTAL(9,X31:X31)</f>
        <v>34</v>
      </c>
      <c r="Y33" s="32">
        <f>SUBTOTAL(9,Y31:Y32)</f>
        <v>37</v>
      </c>
      <c r="Z33" s="32">
        <f>SUBTOTAL(9,Z31:Z32)</f>
        <v>27</v>
      </c>
      <c r="AA33" s="32">
        <f>SUBTOTAL(9,AA31:AA32)</f>
        <v>35</v>
      </c>
      <c r="AB33" s="32">
        <f>SUBTOTAL(9,AB31:AB32)</f>
        <v>41</v>
      </c>
      <c r="AC33" s="32">
        <f>SUBTOTAL(9,AC31:AC32)</f>
        <v>45</v>
      </c>
      <c r="AD33" s="32">
        <f>SUBTOTAL(9,AD31:AD32)</f>
        <v>38</v>
      </c>
    </row>
    <row r="34" spans="1:30" ht="13.5" customHeight="1" outlineLevel="1" x14ac:dyDescent="0.3">
      <c r="A34" s="2"/>
      <c r="B34" s="4"/>
      <c r="C34" s="2"/>
      <c r="D34" s="3"/>
      <c r="E34" s="3"/>
      <c r="F34" s="3"/>
      <c r="G34" s="3"/>
      <c r="H34" s="3"/>
      <c r="I34" s="3"/>
      <c r="J34" s="3"/>
      <c r="K34" s="3"/>
      <c r="L34" s="3"/>
    </row>
    <row r="35" spans="1:30" ht="13.5" customHeight="1" outlineLevel="2" x14ac:dyDescent="0.25">
      <c r="A35" s="2" t="s">
        <v>25</v>
      </c>
      <c r="B35" s="2" t="s">
        <v>24</v>
      </c>
      <c r="C35" s="2" t="s">
        <v>24</v>
      </c>
      <c r="D35" s="3">
        <v>34</v>
      </c>
      <c r="E35" s="12">
        <v>3</v>
      </c>
      <c r="F35" s="12">
        <v>3</v>
      </c>
      <c r="G35" s="12">
        <v>2</v>
      </c>
      <c r="H35" s="12">
        <v>3</v>
      </c>
      <c r="I35" s="12">
        <v>5</v>
      </c>
      <c r="J35" s="12">
        <v>8</v>
      </c>
      <c r="K35" s="12">
        <v>5</v>
      </c>
      <c r="L35" s="12">
        <v>5</v>
      </c>
      <c r="M35" s="28">
        <v>4</v>
      </c>
      <c r="N35" s="28">
        <v>2</v>
      </c>
      <c r="O35" s="28">
        <v>2</v>
      </c>
      <c r="P35" s="28">
        <v>2</v>
      </c>
      <c r="Q35" s="28">
        <v>3</v>
      </c>
      <c r="R35" s="28">
        <v>0</v>
      </c>
      <c r="S35" s="28">
        <v>5</v>
      </c>
      <c r="T35" s="28">
        <v>0</v>
      </c>
      <c r="U35" s="27">
        <v>3</v>
      </c>
      <c r="V35" s="28">
        <v>2</v>
      </c>
      <c r="W35" s="28">
        <v>3</v>
      </c>
      <c r="X35" s="28">
        <v>2</v>
      </c>
      <c r="Y35" s="28">
        <v>0</v>
      </c>
      <c r="Z35" s="28">
        <v>1</v>
      </c>
      <c r="AA35" s="28">
        <v>0</v>
      </c>
      <c r="AB35" s="28">
        <v>2</v>
      </c>
      <c r="AC35" s="28">
        <v>1</v>
      </c>
      <c r="AD35" s="28">
        <v>2</v>
      </c>
    </row>
    <row r="36" spans="1:30" ht="13.5" customHeight="1" outlineLevel="1" x14ac:dyDescent="0.3">
      <c r="A36" s="2"/>
      <c r="B36" s="4" t="s">
        <v>37</v>
      </c>
      <c r="C36" s="2"/>
      <c r="D36" s="3"/>
      <c r="E36" s="5">
        <f t="shared" ref="E36:T36" si="32">SUBTOTAL(9,E35:E35)</f>
        <v>3</v>
      </c>
      <c r="F36" s="5">
        <f t="shared" si="32"/>
        <v>3</v>
      </c>
      <c r="G36" s="5">
        <f t="shared" si="32"/>
        <v>2</v>
      </c>
      <c r="H36" s="57">
        <f t="shared" si="32"/>
        <v>3</v>
      </c>
      <c r="I36" s="57">
        <f t="shared" si="32"/>
        <v>5</v>
      </c>
      <c r="J36" s="57">
        <f t="shared" si="32"/>
        <v>8</v>
      </c>
      <c r="K36" s="57">
        <f t="shared" si="32"/>
        <v>5</v>
      </c>
      <c r="L36" s="57">
        <f t="shared" si="32"/>
        <v>5</v>
      </c>
      <c r="M36" s="32">
        <f t="shared" si="32"/>
        <v>4</v>
      </c>
      <c r="N36" s="32">
        <f t="shared" si="32"/>
        <v>2</v>
      </c>
      <c r="O36" s="32">
        <f t="shared" si="32"/>
        <v>2</v>
      </c>
      <c r="P36" s="32">
        <f t="shared" si="32"/>
        <v>2</v>
      </c>
      <c r="Q36" s="32">
        <f t="shared" si="32"/>
        <v>3</v>
      </c>
      <c r="R36" s="32">
        <f t="shared" si="32"/>
        <v>0</v>
      </c>
      <c r="S36" s="32">
        <f t="shared" si="32"/>
        <v>5</v>
      </c>
      <c r="T36" s="32">
        <f t="shared" si="32"/>
        <v>0</v>
      </c>
      <c r="U36" s="82">
        <v>3</v>
      </c>
      <c r="V36" s="32">
        <f t="shared" ref="V36:W36" si="33">SUBTOTAL(9,V35:V35)</f>
        <v>2</v>
      </c>
      <c r="W36" s="32">
        <f t="shared" si="33"/>
        <v>3</v>
      </c>
      <c r="X36" s="32">
        <f t="shared" ref="X36:Y36" si="34">SUBTOTAL(9,X35:X35)</f>
        <v>2</v>
      </c>
      <c r="Y36" s="32">
        <f t="shared" si="34"/>
        <v>0</v>
      </c>
      <c r="Z36" s="32">
        <f t="shared" ref="Z36:AA36" si="35">SUBTOTAL(9,Z35:Z35)</f>
        <v>1</v>
      </c>
      <c r="AA36" s="32">
        <f t="shared" si="35"/>
        <v>0</v>
      </c>
      <c r="AB36" s="32">
        <f t="shared" ref="AB36:AC36" si="36">SUBTOTAL(9,AB35:AB35)</f>
        <v>2</v>
      </c>
      <c r="AC36" s="32">
        <f t="shared" si="36"/>
        <v>1</v>
      </c>
      <c r="AD36" s="32">
        <f t="shared" ref="AD36" si="37">SUBTOTAL(9,AD35:AD35)</f>
        <v>2</v>
      </c>
    </row>
    <row r="37" spans="1:30" ht="13.5" customHeight="1" outlineLevel="1" x14ac:dyDescent="0.3">
      <c r="A37" s="2"/>
      <c r="B37" s="4"/>
      <c r="C37" s="2"/>
      <c r="D37" s="3"/>
      <c r="E37" s="8"/>
      <c r="F37" s="8"/>
      <c r="G37" s="8"/>
      <c r="H37" s="11"/>
      <c r="I37" s="11"/>
      <c r="J37" s="11"/>
      <c r="K37" s="11"/>
      <c r="L37" s="11"/>
      <c r="M37" s="8"/>
      <c r="N37" s="8"/>
    </row>
    <row r="38" spans="1:30" ht="13.5" customHeight="1" outlineLevel="2" x14ac:dyDescent="0.3">
      <c r="A38" s="2"/>
      <c r="B38" s="69" t="s">
        <v>18</v>
      </c>
      <c r="C38" s="69" t="s">
        <v>18</v>
      </c>
      <c r="D38" s="3"/>
      <c r="E38" s="38"/>
      <c r="F38" s="39"/>
      <c r="G38" s="39"/>
      <c r="H38" s="40"/>
      <c r="I38" s="40"/>
      <c r="J38" s="40"/>
      <c r="K38" s="40"/>
      <c r="L38" s="40"/>
      <c r="M38" s="39"/>
      <c r="N38" s="39"/>
      <c r="O38" s="14"/>
      <c r="P38" s="14"/>
      <c r="Q38" s="14"/>
      <c r="R38" s="14"/>
      <c r="S38" s="14"/>
      <c r="T38" s="14">
        <v>12</v>
      </c>
      <c r="U38">
        <v>10</v>
      </c>
      <c r="V38" s="14">
        <v>5</v>
      </c>
      <c r="W38" s="14">
        <v>7</v>
      </c>
      <c r="X38" s="14">
        <v>10</v>
      </c>
      <c r="Y38" s="14">
        <v>12</v>
      </c>
      <c r="Z38" s="14">
        <v>8</v>
      </c>
      <c r="AA38" s="14">
        <v>14</v>
      </c>
      <c r="AB38" s="14">
        <v>9</v>
      </c>
      <c r="AC38" s="14">
        <v>13</v>
      </c>
      <c r="AD38" s="14">
        <v>8</v>
      </c>
    </row>
    <row r="39" spans="1:30" ht="13.5" customHeight="1" outlineLevel="1" x14ac:dyDescent="0.3">
      <c r="A39" s="2"/>
      <c r="B39" s="4" t="s">
        <v>67</v>
      </c>
      <c r="C39" s="69"/>
      <c r="D39" s="3"/>
      <c r="E39" s="71">
        <f t="shared" ref="E39:T39" si="38">SUBTOTAL(9,E38:E38)</f>
        <v>0</v>
      </c>
      <c r="F39" s="71">
        <f t="shared" si="38"/>
        <v>0</v>
      </c>
      <c r="G39" s="71">
        <f t="shared" si="38"/>
        <v>0</v>
      </c>
      <c r="H39" s="72">
        <f t="shared" si="38"/>
        <v>0</v>
      </c>
      <c r="I39" s="72">
        <f t="shared" si="38"/>
        <v>0</v>
      </c>
      <c r="J39" s="72">
        <f t="shared" si="38"/>
        <v>0</v>
      </c>
      <c r="K39" s="72">
        <f t="shared" si="38"/>
        <v>0</v>
      </c>
      <c r="L39" s="72">
        <f t="shared" si="38"/>
        <v>0</v>
      </c>
      <c r="M39" s="71">
        <f t="shared" si="38"/>
        <v>0</v>
      </c>
      <c r="N39" s="71">
        <f t="shared" si="38"/>
        <v>0</v>
      </c>
      <c r="O39">
        <f t="shared" si="38"/>
        <v>0</v>
      </c>
      <c r="P39">
        <f t="shared" si="38"/>
        <v>0</v>
      </c>
      <c r="Q39">
        <f t="shared" si="38"/>
        <v>0</v>
      </c>
      <c r="R39">
        <f t="shared" si="38"/>
        <v>0</v>
      </c>
      <c r="S39">
        <f t="shared" si="38"/>
        <v>0</v>
      </c>
      <c r="T39">
        <f t="shared" si="38"/>
        <v>12</v>
      </c>
      <c r="U39" s="82">
        <v>10</v>
      </c>
      <c r="V39">
        <f t="shared" ref="V39:W39" si="39">SUBTOTAL(9,V38:V38)</f>
        <v>5</v>
      </c>
      <c r="W39">
        <f t="shared" si="39"/>
        <v>7</v>
      </c>
      <c r="X39">
        <f t="shared" ref="X39:Y39" si="40">SUBTOTAL(9,X38:X38)</f>
        <v>10</v>
      </c>
      <c r="Y39">
        <f t="shared" si="40"/>
        <v>12</v>
      </c>
      <c r="Z39">
        <f t="shared" ref="Z39:AA39" si="41">SUBTOTAL(9,Z38:Z38)</f>
        <v>8</v>
      </c>
      <c r="AA39">
        <f t="shared" si="41"/>
        <v>14</v>
      </c>
      <c r="AB39">
        <f t="shared" ref="AB39:AC39" si="42">SUBTOTAL(9,AB38:AB38)</f>
        <v>9</v>
      </c>
      <c r="AC39">
        <f t="shared" si="42"/>
        <v>13</v>
      </c>
      <c r="AD39">
        <f t="shared" ref="AD39" si="43">SUBTOTAL(9,AD38:AD38)</f>
        <v>8</v>
      </c>
    </row>
    <row r="40" spans="1:30" ht="13.5" customHeight="1" outlineLevel="1" x14ac:dyDescent="0.3">
      <c r="A40" s="2"/>
      <c r="B40" s="4"/>
      <c r="C40" s="2"/>
      <c r="D40" s="3"/>
      <c r="E40" s="71"/>
      <c r="F40" s="71"/>
      <c r="G40" s="71"/>
      <c r="H40" s="72"/>
      <c r="I40" s="72"/>
      <c r="J40" s="72"/>
      <c r="K40" s="72"/>
      <c r="L40" s="72"/>
      <c r="M40" s="71"/>
      <c r="N40" s="71"/>
    </row>
    <row r="41" spans="1:30" ht="13.5" customHeight="1" outlineLevel="2" x14ac:dyDescent="0.25">
      <c r="A41" s="2"/>
      <c r="B41" s="36" t="s">
        <v>48</v>
      </c>
      <c r="C41" s="35" t="s">
        <v>48</v>
      </c>
      <c r="D41" s="3"/>
      <c r="E41" s="73"/>
      <c r="F41" s="74"/>
      <c r="G41" s="74"/>
      <c r="H41" s="75"/>
      <c r="I41" s="75"/>
      <c r="J41" s="75"/>
      <c r="K41" s="75"/>
      <c r="L41" s="75"/>
      <c r="M41" s="74"/>
      <c r="N41" s="74">
        <v>1</v>
      </c>
      <c r="O41" s="14">
        <v>1</v>
      </c>
      <c r="P41" s="14">
        <v>3</v>
      </c>
      <c r="Q41" s="14">
        <v>18</v>
      </c>
      <c r="R41" s="14">
        <v>13</v>
      </c>
      <c r="S41" s="14">
        <v>6</v>
      </c>
      <c r="T41" s="14">
        <v>2</v>
      </c>
      <c r="U41">
        <v>5</v>
      </c>
      <c r="V41" s="14">
        <v>7</v>
      </c>
      <c r="W41" s="14">
        <v>9</v>
      </c>
      <c r="X41" s="14">
        <v>7</v>
      </c>
      <c r="Y41" s="14">
        <v>8</v>
      </c>
      <c r="Z41" s="14">
        <v>4</v>
      </c>
      <c r="AA41" s="14">
        <v>8</v>
      </c>
      <c r="AB41" s="14">
        <v>1</v>
      </c>
      <c r="AC41" s="14">
        <v>6</v>
      </c>
      <c r="AD41" s="14">
        <v>3</v>
      </c>
    </row>
    <row r="42" spans="1:30" ht="13.5" customHeight="1" outlineLevel="1" x14ac:dyDescent="0.3">
      <c r="A42" s="2"/>
      <c r="B42" s="4" t="s">
        <v>49</v>
      </c>
      <c r="C42" s="35"/>
      <c r="D42" s="3"/>
      <c r="E42" s="71">
        <f t="shared" ref="E42:T42" si="44">SUBTOTAL(9,E41:E41)</f>
        <v>0</v>
      </c>
      <c r="F42" s="71">
        <f t="shared" si="44"/>
        <v>0</v>
      </c>
      <c r="G42" s="71">
        <f t="shared" si="44"/>
        <v>0</v>
      </c>
      <c r="H42" s="72">
        <f t="shared" si="44"/>
        <v>0</v>
      </c>
      <c r="I42" s="72">
        <f t="shared" si="44"/>
        <v>0</v>
      </c>
      <c r="J42" s="72">
        <f t="shared" si="44"/>
        <v>0</v>
      </c>
      <c r="K42" s="72">
        <f t="shared" si="44"/>
        <v>0</v>
      </c>
      <c r="L42" s="72">
        <f t="shared" si="44"/>
        <v>0</v>
      </c>
      <c r="M42" s="71">
        <f t="shared" si="44"/>
        <v>0</v>
      </c>
      <c r="N42" s="71">
        <f t="shared" si="44"/>
        <v>1</v>
      </c>
      <c r="O42">
        <f t="shared" si="44"/>
        <v>1</v>
      </c>
      <c r="P42">
        <f t="shared" si="44"/>
        <v>3</v>
      </c>
      <c r="Q42">
        <f t="shared" si="44"/>
        <v>18</v>
      </c>
      <c r="R42">
        <f t="shared" si="44"/>
        <v>13</v>
      </c>
      <c r="S42">
        <f t="shared" si="44"/>
        <v>6</v>
      </c>
      <c r="T42">
        <f t="shared" si="44"/>
        <v>2</v>
      </c>
      <c r="U42" s="82">
        <v>5</v>
      </c>
      <c r="V42">
        <f t="shared" ref="V42:W42" si="45">SUBTOTAL(9,V41:V41)</f>
        <v>7</v>
      </c>
      <c r="W42">
        <f t="shared" si="45"/>
        <v>9</v>
      </c>
      <c r="X42">
        <f t="shared" ref="X42:Y42" si="46">SUBTOTAL(9,X41:X41)</f>
        <v>7</v>
      </c>
      <c r="Y42">
        <f t="shared" si="46"/>
        <v>8</v>
      </c>
      <c r="Z42">
        <f t="shared" ref="Z42:AA42" si="47">SUBTOTAL(9,Z41:Z41)</f>
        <v>4</v>
      </c>
      <c r="AA42">
        <f t="shared" si="47"/>
        <v>8</v>
      </c>
      <c r="AB42">
        <f t="shared" ref="AB42:AC42" si="48">SUBTOTAL(9,AB41:AB41)</f>
        <v>1</v>
      </c>
      <c r="AC42">
        <f t="shared" si="48"/>
        <v>6</v>
      </c>
      <c r="AD42">
        <f t="shared" ref="AD42" si="49">SUBTOTAL(9,AD41:AD41)</f>
        <v>3</v>
      </c>
    </row>
    <row r="43" spans="1:30" ht="13.5" customHeight="1" outlineLevel="1" x14ac:dyDescent="0.3">
      <c r="A43" s="2"/>
      <c r="B43" s="4"/>
      <c r="C43" s="2"/>
      <c r="D43" s="3"/>
      <c r="E43" s="5"/>
      <c r="F43" s="5"/>
      <c r="G43" s="5"/>
      <c r="H43" s="16"/>
      <c r="I43" s="16"/>
      <c r="J43" s="16"/>
      <c r="K43" s="16"/>
      <c r="L43" s="16"/>
    </row>
    <row r="44" spans="1:30" ht="13.5" customHeight="1" outlineLevel="1" x14ac:dyDescent="0.25">
      <c r="A44" s="2"/>
      <c r="B44" s="2" t="s">
        <v>28</v>
      </c>
      <c r="C44" s="36" t="s">
        <v>50</v>
      </c>
      <c r="D44" s="3"/>
      <c r="E44" s="5"/>
      <c r="F44" s="5"/>
      <c r="G44" s="5"/>
      <c r="H44" s="16"/>
      <c r="I44" s="16"/>
      <c r="J44" s="16"/>
      <c r="K44" s="16"/>
      <c r="L44" s="16"/>
      <c r="N44">
        <v>4</v>
      </c>
      <c r="O44">
        <v>1</v>
      </c>
      <c r="P44">
        <v>3</v>
      </c>
      <c r="Q44" s="14">
        <v>3</v>
      </c>
      <c r="R44" s="14">
        <v>11</v>
      </c>
      <c r="S44" s="14">
        <v>4</v>
      </c>
      <c r="T44" s="14">
        <v>15</v>
      </c>
      <c r="U44" s="14">
        <v>16</v>
      </c>
      <c r="V44" s="14">
        <v>5</v>
      </c>
      <c r="W44" s="14">
        <v>9</v>
      </c>
      <c r="X44" s="14">
        <v>8</v>
      </c>
      <c r="Y44" s="14">
        <v>9</v>
      </c>
      <c r="Z44" s="14">
        <v>0</v>
      </c>
      <c r="AA44" s="14">
        <v>4</v>
      </c>
      <c r="AB44" s="14">
        <v>13</v>
      </c>
      <c r="AC44" s="14">
        <v>3</v>
      </c>
      <c r="AD44" s="14">
        <v>11</v>
      </c>
    </row>
    <row r="45" spans="1:30" ht="13.5" hidden="1" customHeight="1" outlineLevel="2" x14ac:dyDescent="0.25">
      <c r="A45" s="2" t="s">
        <v>25</v>
      </c>
      <c r="C45" s="2" t="s">
        <v>29</v>
      </c>
      <c r="D45" s="3">
        <v>20</v>
      </c>
      <c r="E45" s="13"/>
      <c r="F45" s="14"/>
      <c r="G45" s="14"/>
      <c r="H45" s="12">
        <v>1</v>
      </c>
      <c r="I45" s="12">
        <v>5</v>
      </c>
      <c r="J45" s="12">
        <v>5</v>
      </c>
      <c r="K45" s="12">
        <v>5</v>
      </c>
      <c r="L45" s="12">
        <v>4</v>
      </c>
      <c r="M45" s="28">
        <v>2</v>
      </c>
      <c r="N45" s="28">
        <v>1</v>
      </c>
      <c r="O45" s="13"/>
      <c r="P45" s="13"/>
      <c r="Q45" s="13"/>
      <c r="R45" s="13"/>
      <c r="S45" s="13"/>
      <c r="T45" s="13"/>
      <c r="V45" s="13"/>
      <c r="W45" s="13"/>
      <c r="X45" s="13"/>
      <c r="Y45" s="13"/>
      <c r="Z45" s="13"/>
      <c r="AA45" s="13"/>
      <c r="AB45" s="13"/>
      <c r="AC45" s="13"/>
      <c r="AD45" s="13"/>
    </row>
    <row r="46" spans="1:30" ht="13.5" customHeight="1" outlineLevel="1" collapsed="1" x14ac:dyDescent="0.3">
      <c r="A46" s="2"/>
      <c r="B46" s="4" t="s">
        <v>38</v>
      </c>
      <c r="C46" s="2"/>
      <c r="D46" s="3"/>
      <c r="E46">
        <f>SUBTOTAL(9,E44:E45)</f>
        <v>0</v>
      </c>
      <c r="F46">
        <f t="shared" ref="F46:T46" si="50">SUBTOTAL(9,F44:F45)</f>
        <v>0</v>
      </c>
      <c r="G46">
        <f t="shared" si="50"/>
        <v>0</v>
      </c>
      <c r="H46">
        <f t="shared" si="50"/>
        <v>1</v>
      </c>
      <c r="I46">
        <f t="shared" si="50"/>
        <v>5</v>
      </c>
      <c r="J46">
        <f t="shared" si="50"/>
        <v>5</v>
      </c>
      <c r="K46">
        <f t="shared" si="50"/>
        <v>5</v>
      </c>
      <c r="L46">
        <f t="shared" si="50"/>
        <v>4</v>
      </c>
      <c r="M46">
        <f t="shared" si="50"/>
        <v>2</v>
      </c>
      <c r="N46">
        <f t="shared" si="50"/>
        <v>5</v>
      </c>
      <c r="O46">
        <f t="shared" si="50"/>
        <v>1</v>
      </c>
      <c r="P46">
        <f t="shared" si="50"/>
        <v>3</v>
      </c>
      <c r="Q46">
        <f t="shared" si="50"/>
        <v>3</v>
      </c>
      <c r="R46">
        <f t="shared" si="50"/>
        <v>11</v>
      </c>
      <c r="S46">
        <f t="shared" si="50"/>
        <v>4</v>
      </c>
      <c r="T46">
        <f t="shared" si="50"/>
        <v>15</v>
      </c>
      <c r="U46" s="82">
        <v>16</v>
      </c>
      <c r="V46">
        <f t="shared" ref="V46:W46" si="51">SUBTOTAL(9,V44:V45)</f>
        <v>5</v>
      </c>
      <c r="W46">
        <f t="shared" si="51"/>
        <v>9</v>
      </c>
      <c r="X46">
        <f t="shared" ref="X46:Y46" si="52">SUBTOTAL(9,X44:X45)</f>
        <v>8</v>
      </c>
      <c r="Y46">
        <f t="shared" si="52"/>
        <v>9</v>
      </c>
      <c r="Z46">
        <f t="shared" ref="Z46:AA46" si="53">SUBTOTAL(9,Z44:Z45)</f>
        <v>0</v>
      </c>
      <c r="AA46">
        <f t="shared" si="53"/>
        <v>4</v>
      </c>
      <c r="AB46">
        <f t="shared" ref="AB46:AC46" si="54">SUBTOTAL(9,AB44:AB45)</f>
        <v>13</v>
      </c>
      <c r="AC46">
        <f t="shared" si="54"/>
        <v>3</v>
      </c>
      <c r="AD46">
        <f t="shared" ref="AD46" si="55">SUBTOTAL(9,AD44:AD45)</f>
        <v>11</v>
      </c>
    </row>
    <row r="47" spans="1:30" ht="13.5" customHeight="1" outlineLevel="1" x14ac:dyDescent="0.3">
      <c r="A47" s="2"/>
      <c r="B47" s="4"/>
      <c r="C47" s="2"/>
      <c r="D47" s="3"/>
      <c r="H47" s="3"/>
      <c r="I47" s="3"/>
      <c r="J47" s="3"/>
      <c r="K47" s="3"/>
      <c r="L47" s="3"/>
    </row>
    <row r="48" spans="1:30" ht="13.5" customHeight="1" outlineLevel="1" x14ac:dyDescent="0.3">
      <c r="A48" s="6"/>
      <c r="B48" s="10" t="s">
        <v>59</v>
      </c>
      <c r="C48" s="6"/>
      <c r="D48" s="5"/>
      <c r="E48">
        <f t="shared" ref="E48:T48" si="56">SUBTOTAL(9,E4:E47)</f>
        <v>94</v>
      </c>
      <c r="F48">
        <f t="shared" si="56"/>
        <v>94</v>
      </c>
      <c r="G48">
        <f t="shared" si="56"/>
        <v>98</v>
      </c>
      <c r="H48" s="5">
        <f t="shared" si="56"/>
        <v>111</v>
      </c>
      <c r="I48" s="5">
        <f t="shared" si="56"/>
        <v>134</v>
      </c>
      <c r="J48" s="5">
        <f t="shared" si="56"/>
        <v>133</v>
      </c>
      <c r="K48" s="58">
        <f t="shared" si="56"/>
        <v>161</v>
      </c>
      <c r="L48" s="58">
        <f t="shared" si="56"/>
        <v>106</v>
      </c>
      <c r="M48" s="66">
        <f t="shared" si="56"/>
        <v>110</v>
      </c>
      <c r="N48" s="66">
        <f t="shared" si="56"/>
        <v>133</v>
      </c>
      <c r="O48" s="66">
        <f t="shared" si="56"/>
        <v>102</v>
      </c>
      <c r="P48" s="66">
        <f t="shared" si="56"/>
        <v>110</v>
      </c>
      <c r="Q48" s="66">
        <f t="shared" si="56"/>
        <v>141</v>
      </c>
      <c r="R48" s="66">
        <f t="shared" si="56"/>
        <v>134</v>
      </c>
      <c r="S48" s="66">
        <f t="shared" si="56"/>
        <v>146</v>
      </c>
      <c r="T48" s="66">
        <f t="shared" si="56"/>
        <v>154</v>
      </c>
      <c r="U48" s="66">
        <v>201</v>
      </c>
      <c r="V48" s="66">
        <f t="shared" ref="V48:AB48" si="57">SUBTOTAL(9,V4:V47)</f>
        <v>205</v>
      </c>
      <c r="W48" s="66">
        <f t="shared" si="57"/>
        <v>211</v>
      </c>
      <c r="X48" s="66">
        <f t="shared" si="57"/>
        <v>211</v>
      </c>
      <c r="Y48" s="66">
        <f t="shared" si="57"/>
        <v>198</v>
      </c>
      <c r="Z48" s="66">
        <f t="shared" si="57"/>
        <v>196</v>
      </c>
      <c r="AA48" s="66">
        <f t="shared" si="57"/>
        <v>194</v>
      </c>
      <c r="AB48" s="66">
        <f t="shared" si="57"/>
        <v>212</v>
      </c>
      <c r="AC48" s="66">
        <f t="shared" ref="AC48:AD48" si="58">SUBTOTAL(9,AC4:AC47)</f>
        <v>202</v>
      </c>
      <c r="AD48" s="66">
        <f t="shared" si="58"/>
        <v>231</v>
      </c>
    </row>
    <row r="49" spans="1:30" ht="13.5" customHeight="1" x14ac:dyDescent="0.3">
      <c r="A49" s="6"/>
      <c r="B49" s="10" t="s">
        <v>43</v>
      </c>
      <c r="C49" s="6"/>
      <c r="D49" s="5"/>
      <c r="E49" s="9"/>
      <c r="F49" s="25">
        <f t="shared" ref="F49:J49" si="59">SUM(F48/E48)-1</f>
        <v>0</v>
      </c>
      <c r="G49" s="25">
        <f t="shared" si="59"/>
        <v>4.2553191489361764E-2</v>
      </c>
      <c r="H49" s="25">
        <f t="shared" si="59"/>
        <v>0.13265306122448983</v>
      </c>
      <c r="I49" s="25">
        <f t="shared" si="59"/>
        <v>0.20720720720720731</v>
      </c>
      <c r="J49" s="25">
        <f t="shared" si="59"/>
        <v>-7.4626865671642006E-3</v>
      </c>
      <c r="K49" s="25">
        <f>SUM(K48/J48)-1</f>
        <v>0.21052631578947367</v>
      </c>
      <c r="L49" s="25">
        <f t="shared" ref="L49:W49" si="60">SUM(L48/K48)-1</f>
        <v>-0.34161490683229812</v>
      </c>
      <c r="M49" s="25">
        <f t="shared" si="60"/>
        <v>3.7735849056603765E-2</v>
      </c>
      <c r="N49" s="25">
        <f t="shared" si="60"/>
        <v>0.20909090909090899</v>
      </c>
      <c r="O49" s="25">
        <f t="shared" si="60"/>
        <v>-0.23308270676691734</v>
      </c>
      <c r="P49" s="25">
        <f t="shared" si="60"/>
        <v>7.8431372549019551E-2</v>
      </c>
      <c r="Q49" s="25">
        <f t="shared" si="60"/>
        <v>0.28181818181818175</v>
      </c>
      <c r="R49" s="25">
        <f t="shared" si="60"/>
        <v>-4.9645390070921946E-2</v>
      </c>
      <c r="S49" s="25">
        <f t="shared" si="60"/>
        <v>8.9552238805970186E-2</v>
      </c>
      <c r="T49" s="25">
        <f t="shared" si="60"/>
        <v>5.4794520547945202E-2</v>
      </c>
      <c r="U49" s="83">
        <v>0.26479999999999998</v>
      </c>
      <c r="V49" s="25">
        <f t="shared" si="60"/>
        <v>1.990049751243772E-2</v>
      </c>
      <c r="W49" s="25">
        <f t="shared" si="60"/>
        <v>2.9268292682926855E-2</v>
      </c>
      <c r="X49" s="25">
        <f t="shared" ref="X49:AD49" si="61">SUM(X48/W48)-1</f>
        <v>0</v>
      </c>
      <c r="Y49" s="25">
        <f t="shared" si="61"/>
        <v>-6.1611374407582908E-2</v>
      </c>
      <c r="Z49" s="25">
        <f t="shared" si="61"/>
        <v>-1.0101010101010055E-2</v>
      </c>
      <c r="AA49" s="25">
        <f t="shared" si="61"/>
        <v>-1.0204081632653073E-2</v>
      </c>
      <c r="AB49" s="25">
        <f t="shared" si="61"/>
        <v>9.2783505154639068E-2</v>
      </c>
      <c r="AC49" s="25">
        <f t="shared" si="61"/>
        <v>-4.7169811320754707E-2</v>
      </c>
      <c r="AD49" s="25">
        <f t="shared" si="61"/>
        <v>0.14356435643564347</v>
      </c>
    </row>
    <row r="50" spans="1:30" ht="13.5" customHeight="1" x14ac:dyDescent="0.3">
      <c r="A50" s="6"/>
      <c r="B50" s="10"/>
      <c r="C50" s="6"/>
      <c r="D50" s="5"/>
      <c r="H50" s="5"/>
      <c r="I50" s="5"/>
      <c r="J50" s="5"/>
      <c r="K50" s="5"/>
      <c r="L50" s="5"/>
    </row>
    <row r="51" spans="1:30" ht="13" x14ac:dyDescent="0.3">
      <c r="B51" s="10" t="s">
        <v>40</v>
      </c>
    </row>
    <row r="52" spans="1:30" hidden="1" x14ac:dyDescent="0.25">
      <c r="B52" s="67" t="s">
        <v>63</v>
      </c>
    </row>
    <row r="53" spans="1:30" x14ac:dyDescent="0.25">
      <c r="B53" s="68" t="s">
        <v>64</v>
      </c>
    </row>
    <row r="54" spans="1:30" x14ac:dyDescent="0.25">
      <c r="D54" s="15" t="s">
        <v>41</v>
      </c>
    </row>
  </sheetData>
  <phoneticPr fontId="5" type="noConversion"/>
  <printOptions gridLines="1"/>
  <pageMargins left="0.25" right="0.25" top="0.75" bottom="0.75" header="0.3" footer="0.3"/>
  <pageSetup scale="83" orientation="landscape" r:id="rId1"/>
  <headerFooter alignWithMargins="0">
    <oddFooter>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44"/>
  <sheetViews>
    <sheetView topLeftCell="B1" workbookViewId="0">
      <selection activeCell="AD36" sqref="AD36"/>
    </sheetView>
  </sheetViews>
  <sheetFormatPr defaultRowHeight="12.5" outlineLevelRow="2" x14ac:dyDescent="0.25"/>
  <cols>
    <col min="1" max="1" width="0" hidden="1" customWidth="1"/>
    <col min="2" max="2" width="18.08984375" bestFit="1" customWidth="1"/>
    <col min="3" max="3" width="6.453125" customWidth="1"/>
    <col min="4" max="4" width="9.08984375" hidden="1" customWidth="1"/>
    <col min="5" max="12" width="8.6328125" hidden="1" customWidth="1"/>
    <col min="13" max="20" width="0" hidden="1" customWidth="1"/>
  </cols>
  <sheetData>
    <row r="1" spans="1:30" ht="15.5" x14ac:dyDescent="0.35">
      <c r="B1" s="87" t="s">
        <v>42</v>
      </c>
      <c r="C1" s="87"/>
      <c r="D1" s="87"/>
      <c r="E1" s="87"/>
      <c r="F1" s="87"/>
      <c r="G1" s="87"/>
      <c r="H1" s="87"/>
      <c r="I1" s="87"/>
      <c r="J1" s="87"/>
      <c r="K1" s="87"/>
      <c r="L1" s="87"/>
    </row>
    <row r="3" spans="1:30" x14ac:dyDescent="0.25">
      <c r="A3" s="1" t="s">
        <v>0</v>
      </c>
      <c r="B3" s="1" t="s">
        <v>1</v>
      </c>
      <c r="C3" s="1" t="s">
        <v>2</v>
      </c>
      <c r="D3" s="21" t="s">
        <v>3</v>
      </c>
      <c r="E3" s="22" t="s">
        <v>4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  <c r="K3" s="23" t="s">
        <v>10</v>
      </c>
      <c r="L3" s="24" t="s">
        <v>11</v>
      </c>
      <c r="M3" s="33" t="s">
        <v>46</v>
      </c>
      <c r="N3" s="33" t="s">
        <v>47</v>
      </c>
      <c r="O3" s="45" t="s">
        <v>53</v>
      </c>
      <c r="P3" s="45" t="s">
        <v>54</v>
      </c>
      <c r="Q3" s="45" t="s">
        <v>55</v>
      </c>
      <c r="R3" s="45" t="s">
        <v>56</v>
      </c>
      <c r="S3" s="62" t="s">
        <v>61</v>
      </c>
      <c r="T3" s="62" t="s">
        <v>62</v>
      </c>
      <c r="U3" s="85" t="s">
        <v>68</v>
      </c>
      <c r="V3" s="62" t="s">
        <v>69</v>
      </c>
      <c r="W3" s="62" t="s">
        <v>70</v>
      </c>
      <c r="X3" s="62" t="s">
        <v>73</v>
      </c>
      <c r="Y3" s="62" t="s">
        <v>74</v>
      </c>
      <c r="Z3" s="62" t="s">
        <v>75</v>
      </c>
      <c r="AA3" s="62" t="s">
        <v>80</v>
      </c>
      <c r="AB3" s="62" t="s">
        <v>81</v>
      </c>
      <c r="AC3" s="62" t="s">
        <v>82</v>
      </c>
      <c r="AD3" s="62" t="s">
        <v>84</v>
      </c>
    </row>
    <row r="4" spans="1:30" outlineLevel="1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47"/>
      <c r="N4" s="47"/>
      <c r="O4" s="48"/>
      <c r="P4" s="48"/>
      <c r="Q4" s="48"/>
      <c r="R4" s="48"/>
      <c r="S4" s="63"/>
      <c r="T4" s="63"/>
      <c r="V4" s="63"/>
      <c r="W4" s="63"/>
      <c r="X4" s="63"/>
      <c r="Y4" s="63"/>
      <c r="Z4" s="63"/>
      <c r="AA4" s="63"/>
      <c r="AB4" s="63"/>
      <c r="AC4" s="63"/>
      <c r="AD4" s="63"/>
    </row>
    <row r="5" spans="1:30" outlineLevel="2" x14ac:dyDescent="0.25">
      <c r="A5" s="17"/>
      <c r="B5" s="64" t="s">
        <v>57</v>
      </c>
      <c r="C5" s="50" t="s">
        <v>57</v>
      </c>
      <c r="D5" s="50"/>
      <c r="E5" s="50"/>
      <c r="F5" s="50"/>
      <c r="G5" s="50"/>
      <c r="H5" s="50"/>
      <c r="I5" s="50"/>
      <c r="J5" s="50"/>
      <c r="K5" s="50"/>
      <c r="L5" s="50"/>
      <c r="M5" s="51"/>
      <c r="N5" s="51"/>
      <c r="O5" s="52"/>
      <c r="P5" s="52"/>
      <c r="Q5" s="52"/>
      <c r="R5" s="52"/>
      <c r="S5" s="65">
        <v>2</v>
      </c>
      <c r="T5" s="65">
        <v>1</v>
      </c>
      <c r="U5">
        <v>1</v>
      </c>
      <c r="V5" s="65">
        <v>1</v>
      </c>
      <c r="W5" s="65">
        <v>4</v>
      </c>
      <c r="X5" s="65">
        <v>2</v>
      </c>
      <c r="Y5" s="65">
        <v>3</v>
      </c>
      <c r="Z5" s="65">
        <v>3</v>
      </c>
      <c r="AA5" s="65">
        <v>2</v>
      </c>
      <c r="AB5" s="65">
        <v>2</v>
      </c>
      <c r="AC5" s="65">
        <v>3</v>
      </c>
      <c r="AD5" s="65">
        <v>2</v>
      </c>
    </row>
    <row r="6" spans="1:30" ht="13" outlineLevel="1" x14ac:dyDescent="0.3">
      <c r="A6" s="17"/>
      <c r="B6" s="56" t="s">
        <v>58</v>
      </c>
      <c r="C6" s="18"/>
      <c r="D6" s="18"/>
      <c r="E6" s="80">
        <f t="shared" ref="E6:T6" si="0">SUBTOTAL(9,E5:E5)</f>
        <v>0</v>
      </c>
      <c r="F6" s="80">
        <f t="shared" si="0"/>
        <v>0</v>
      </c>
      <c r="G6" s="80">
        <f t="shared" si="0"/>
        <v>0</v>
      </c>
      <c r="H6" s="80">
        <f t="shared" si="0"/>
        <v>0</v>
      </c>
      <c r="I6" s="80">
        <f t="shared" si="0"/>
        <v>0</v>
      </c>
      <c r="J6" s="80">
        <f t="shared" si="0"/>
        <v>0</v>
      </c>
      <c r="K6" s="80">
        <f t="shared" si="0"/>
        <v>0</v>
      </c>
      <c r="L6" s="80">
        <f t="shared" si="0"/>
        <v>0</v>
      </c>
      <c r="M6" s="81">
        <f t="shared" si="0"/>
        <v>0</v>
      </c>
      <c r="N6" s="81">
        <f t="shared" si="0"/>
        <v>0</v>
      </c>
      <c r="O6" s="55">
        <f t="shared" si="0"/>
        <v>0</v>
      </c>
      <c r="P6" s="55">
        <f t="shared" si="0"/>
        <v>0</v>
      </c>
      <c r="Q6" s="55">
        <f t="shared" si="0"/>
        <v>0</v>
      </c>
      <c r="R6" s="55">
        <f t="shared" si="0"/>
        <v>0</v>
      </c>
      <c r="S6" s="70">
        <f t="shared" si="0"/>
        <v>2</v>
      </c>
      <c r="T6" s="70">
        <f t="shared" si="0"/>
        <v>1</v>
      </c>
      <c r="U6" s="82">
        <v>1</v>
      </c>
      <c r="V6" s="70">
        <f t="shared" ref="V6:W6" si="1">SUBTOTAL(9,V5:V5)</f>
        <v>1</v>
      </c>
      <c r="W6" s="70">
        <f t="shared" si="1"/>
        <v>4</v>
      </c>
      <c r="X6" s="70">
        <f t="shared" ref="X6:Y6" si="2">SUBTOTAL(9,X5:X5)</f>
        <v>2</v>
      </c>
      <c r="Y6" s="70">
        <f t="shared" si="2"/>
        <v>3</v>
      </c>
      <c r="Z6" s="70">
        <f t="shared" ref="Z6:AA6" si="3">SUBTOTAL(9,Z5:Z5)</f>
        <v>3</v>
      </c>
      <c r="AA6" s="70">
        <f t="shared" si="3"/>
        <v>2</v>
      </c>
      <c r="AB6" s="70">
        <f t="shared" ref="AB6:AC6" si="4">SUBTOTAL(9,AB5:AB5)</f>
        <v>2</v>
      </c>
      <c r="AC6" s="70">
        <f t="shared" si="4"/>
        <v>3</v>
      </c>
      <c r="AD6" s="70">
        <f t="shared" ref="AD6" si="5">SUBTOTAL(9,AD5:AD5)</f>
        <v>2</v>
      </c>
    </row>
    <row r="7" spans="1:30" outlineLevel="1" x14ac:dyDescent="0.25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30" ht="13.5" customHeight="1" outlineLevel="2" x14ac:dyDescent="0.25">
      <c r="A8" s="2" t="s">
        <v>30</v>
      </c>
      <c r="B8" s="69" t="s">
        <v>71</v>
      </c>
      <c r="C8" s="2" t="s">
        <v>13</v>
      </c>
      <c r="D8" s="3">
        <v>15</v>
      </c>
      <c r="E8" s="13"/>
      <c r="F8" s="14"/>
      <c r="G8" s="20">
        <v>2</v>
      </c>
      <c r="H8" s="20">
        <v>2</v>
      </c>
      <c r="I8" s="20">
        <v>4</v>
      </c>
      <c r="J8" s="20">
        <v>2</v>
      </c>
      <c r="K8" s="20">
        <v>1</v>
      </c>
      <c r="L8" s="20">
        <v>4</v>
      </c>
      <c r="M8" s="28">
        <v>3</v>
      </c>
      <c r="N8" s="28">
        <v>2</v>
      </c>
      <c r="O8" s="28">
        <v>2</v>
      </c>
      <c r="P8" s="28">
        <v>3</v>
      </c>
      <c r="Q8" s="28">
        <v>6</v>
      </c>
      <c r="R8" s="28">
        <v>4</v>
      </c>
      <c r="S8" s="28">
        <v>4</v>
      </c>
      <c r="T8" s="28">
        <v>1</v>
      </c>
      <c r="U8" s="27">
        <v>5</v>
      </c>
      <c r="V8" s="28">
        <v>5</v>
      </c>
      <c r="W8" s="28">
        <v>10</v>
      </c>
      <c r="X8" s="28">
        <v>5</v>
      </c>
      <c r="Y8" s="28">
        <v>10</v>
      </c>
      <c r="Z8" s="28">
        <v>3</v>
      </c>
      <c r="AA8" s="28">
        <v>9</v>
      </c>
      <c r="AB8" s="28">
        <v>3</v>
      </c>
      <c r="AC8" s="28">
        <v>9</v>
      </c>
      <c r="AD8" s="28">
        <v>7</v>
      </c>
    </row>
    <row r="9" spans="1:30" ht="13.5" customHeight="1" outlineLevel="1" x14ac:dyDescent="0.3">
      <c r="A9" s="2"/>
      <c r="B9" s="4" t="s">
        <v>72</v>
      </c>
      <c r="C9" s="2"/>
      <c r="D9" s="3"/>
      <c r="E9">
        <f t="shared" ref="E9:T9" si="6">SUBTOTAL(9,E8:E8)</f>
        <v>0</v>
      </c>
      <c r="F9">
        <f t="shared" si="6"/>
        <v>0</v>
      </c>
      <c r="G9" s="57">
        <f t="shared" si="6"/>
        <v>2</v>
      </c>
      <c r="H9" s="57">
        <f t="shared" si="6"/>
        <v>2</v>
      </c>
      <c r="I9" s="57">
        <f t="shared" si="6"/>
        <v>4</v>
      </c>
      <c r="J9" s="57">
        <f t="shared" si="6"/>
        <v>2</v>
      </c>
      <c r="K9" s="57">
        <f t="shared" si="6"/>
        <v>1</v>
      </c>
      <c r="L9" s="57">
        <f t="shared" si="6"/>
        <v>4</v>
      </c>
      <c r="M9" s="32">
        <f t="shared" si="6"/>
        <v>3</v>
      </c>
      <c r="N9" s="32">
        <f t="shared" si="6"/>
        <v>2</v>
      </c>
      <c r="O9" s="32">
        <f t="shared" si="6"/>
        <v>2</v>
      </c>
      <c r="P9" s="32">
        <f t="shared" si="6"/>
        <v>3</v>
      </c>
      <c r="Q9" s="32">
        <f t="shared" si="6"/>
        <v>6</v>
      </c>
      <c r="R9" s="32">
        <f t="shared" si="6"/>
        <v>4</v>
      </c>
      <c r="S9" s="32">
        <f t="shared" si="6"/>
        <v>4</v>
      </c>
      <c r="T9" s="32">
        <f t="shared" si="6"/>
        <v>1</v>
      </c>
      <c r="U9" s="82">
        <v>5</v>
      </c>
      <c r="V9" s="32">
        <f t="shared" ref="V9:W9" si="7">SUBTOTAL(9,V8:V8)</f>
        <v>5</v>
      </c>
      <c r="W9" s="32">
        <f t="shared" si="7"/>
        <v>10</v>
      </c>
      <c r="X9" s="32">
        <f t="shared" ref="X9:Y9" si="8">SUBTOTAL(9,X8:X8)</f>
        <v>5</v>
      </c>
      <c r="Y9" s="32">
        <f t="shared" si="8"/>
        <v>10</v>
      </c>
      <c r="Z9" s="32">
        <f t="shared" ref="Z9:AA9" si="9">SUBTOTAL(9,Z8:Z8)</f>
        <v>3</v>
      </c>
      <c r="AA9" s="32">
        <f t="shared" si="9"/>
        <v>9</v>
      </c>
      <c r="AB9" s="32">
        <f t="shared" ref="AB9:AC9" si="10">SUBTOTAL(9,AB8:AB8)</f>
        <v>3</v>
      </c>
      <c r="AC9" s="32">
        <f t="shared" si="10"/>
        <v>9</v>
      </c>
      <c r="AD9" s="32">
        <f t="shared" ref="AD9" si="11">SUBTOTAL(9,AD8:AD8)</f>
        <v>7</v>
      </c>
    </row>
    <row r="10" spans="1:30" ht="13.5" customHeight="1" outlineLevel="1" x14ac:dyDescent="0.3">
      <c r="A10" s="2"/>
      <c r="B10" s="4"/>
      <c r="C10" s="2"/>
      <c r="D10" s="3"/>
      <c r="G10" s="3"/>
      <c r="H10" s="3"/>
      <c r="I10" s="3"/>
      <c r="J10" s="3"/>
      <c r="K10" s="3"/>
      <c r="L10" s="3"/>
    </row>
    <row r="11" spans="1:30" ht="13.5" hidden="1" customHeight="1" outlineLevel="2" x14ac:dyDescent="0.25">
      <c r="A11" s="2" t="s">
        <v>30</v>
      </c>
      <c r="B11" s="2" t="s">
        <v>16</v>
      </c>
      <c r="C11" s="2" t="s">
        <v>17</v>
      </c>
      <c r="D11" s="3">
        <v>26</v>
      </c>
      <c r="E11" s="3">
        <v>3</v>
      </c>
      <c r="F11" s="3">
        <v>2</v>
      </c>
      <c r="G11" s="3">
        <v>2</v>
      </c>
      <c r="H11" s="3">
        <v>1</v>
      </c>
      <c r="I11" s="3">
        <v>4</v>
      </c>
      <c r="J11" s="3">
        <v>3</v>
      </c>
      <c r="K11" s="3">
        <v>7</v>
      </c>
      <c r="L11" s="3">
        <v>4</v>
      </c>
      <c r="M11" s="27">
        <v>3</v>
      </c>
      <c r="N11" s="27">
        <v>8</v>
      </c>
      <c r="O11" s="27">
        <v>5</v>
      </c>
      <c r="P11" s="27">
        <v>7</v>
      </c>
      <c r="Q11" s="27">
        <v>5</v>
      </c>
      <c r="R11" s="27">
        <v>5</v>
      </c>
      <c r="S11" s="27">
        <v>7</v>
      </c>
      <c r="T11" s="27"/>
      <c r="V11" s="27"/>
      <c r="W11" s="27"/>
      <c r="X11" s="27"/>
      <c r="Y11" s="27"/>
      <c r="Z11" s="27"/>
      <c r="AA11" s="27"/>
      <c r="AB11" s="27"/>
      <c r="AC11" s="27"/>
      <c r="AD11" s="27"/>
    </row>
    <row r="12" spans="1:30" ht="13.5" hidden="1" customHeight="1" outlineLevel="2" x14ac:dyDescent="0.25">
      <c r="A12" s="2" t="s">
        <v>30</v>
      </c>
      <c r="B12" s="2" t="s">
        <v>16</v>
      </c>
      <c r="C12" s="2" t="s">
        <v>18</v>
      </c>
      <c r="D12" s="3">
        <v>18</v>
      </c>
      <c r="E12" s="12">
        <v>3</v>
      </c>
      <c r="F12" s="12">
        <v>4</v>
      </c>
      <c r="G12" s="12">
        <v>5</v>
      </c>
      <c r="H12" s="12">
        <v>2</v>
      </c>
      <c r="I12" s="12">
        <v>2</v>
      </c>
      <c r="J12" s="19"/>
      <c r="K12" s="12">
        <v>2</v>
      </c>
      <c r="L12" s="19"/>
      <c r="M12" s="30">
        <v>3</v>
      </c>
      <c r="N12" s="14">
        <v>4</v>
      </c>
      <c r="O12" s="34">
        <v>0</v>
      </c>
      <c r="P12" s="34">
        <v>2</v>
      </c>
      <c r="Q12" s="34">
        <v>3</v>
      </c>
      <c r="R12" s="34">
        <v>4</v>
      </c>
      <c r="S12" s="34">
        <v>4</v>
      </c>
      <c r="T12" s="34"/>
      <c r="V12" s="34"/>
      <c r="W12" s="34"/>
      <c r="X12" s="34"/>
      <c r="Y12" s="34"/>
      <c r="Z12" s="34"/>
      <c r="AA12" s="34"/>
      <c r="AB12" s="34"/>
      <c r="AC12" s="34"/>
      <c r="AD12" s="34"/>
    </row>
    <row r="13" spans="1:30" ht="13.5" hidden="1" customHeight="1" outlineLevel="1" collapsed="1" x14ac:dyDescent="0.3">
      <c r="A13" s="2"/>
      <c r="B13" s="4" t="s">
        <v>33</v>
      </c>
      <c r="C13" s="2"/>
      <c r="D13" s="3"/>
      <c r="E13" s="16">
        <f t="shared" ref="E13:T13" si="12">SUBTOTAL(9,E11:E12)</f>
        <v>6</v>
      </c>
      <c r="F13" s="16">
        <f t="shared" si="12"/>
        <v>6</v>
      </c>
      <c r="G13" s="16">
        <f t="shared" si="12"/>
        <v>7</v>
      </c>
      <c r="H13" s="16">
        <f t="shared" si="12"/>
        <v>3</v>
      </c>
      <c r="I13" s="16">
        <f t="shared" si="12"/>
        <v>6</v>
      </c>
      <c r="J13">
        <f t="shared" si="12"/>
        <v>3</v>
      </c>
      <c r="K13" s="16">
        <f t="shared" si="12"/>
        <v>9</v>
      </c>
      <c r="L13">
        <f t="shared" si="12"/>
        <v>4</v>
      </c>
      <c r="M13" s="32">
        <f t="shared" si="12"/>
        <v>6</v>
      </c>
      <c r="N13">
        <f t="shared" si="12"/>
        <v>12</v>
      </c>
      <c r="O13" s="32">
        <f t="shared" si="12"/>
        <v>5</v>
      </c>
      <c r="P13" s="32">
        <f t="shared" si="12"/>
        <v>9</v>
      </c>
      <c r="Q13" s="32">
        <f t="shared" si="12"/>
        <v>8</v>
      </c>
      <c r="R13" s="32">
        <f t="shared" si="12"/>
        <v>9</v>
      </c>
      <c r="S13" s="32">
        <f t="shared" si="12"/>
        <v>11</v>
      </c>
      <c r="T13" s="32">
        <f t="shared" si="12"/>
        <v>0</v>
      </c>
      <c r="U13" s="82">
        <v>0</v>
      </c>
      <c r="V13" s="32">
        <f t="shared" ref="V13:W13" si="13">SUBTOTAL(9,V11:V12)</f>
        <v>0</v>
      </c>
      <c r="W13" s="32">
        <f t="shared" si="13"/>
        <v>0</v>
      </c>
      <c r="X13" s="32">
        <f t="shared" ref="X13:Y13" si="14">SUBTOTAL(9,X11:X12)</f>
        <v>0</v>
      </c>
      <c r="Y13" s="32">
        <f t="shared" si="14"/>
        <v>0</v>
      </c>
      <c r="Z13" s="32">
        <f t="shared" ref="Z13:AA13" si="15">SUBTOTAL(9,Z11:Z12)</f>
        <v>0</v>
      </c>
      <c r="AA13" s="32">
        <f t="shared" si="15"/>
        <v>0</v>
      </c>
      <c r="AB13" s="32">
        <f t="shared" ref="AB13:AC13" si="16">SUBTOTAL(9,AB11:AB12)</f>
        <v>0</v>
      </c>
      <c r="AC13" s="32">
        <f t="shared" si="16"/>
        <v>0</v>
      </c>
      <c r="AD13" s="32">
        <f t="shared" ref="AD13" si="17">SUBTOTAL(9,AD11:AD12)</f>
        <v>0</v>
      </c>
    </row>
    <row r="14" spans="1:30" ht="13.5" hidden="1" customHeight="1" outlineLevel="1" x14ac:dyDescent="0.3">
      <c r="A14" s="2"/>
      <c r="B14" s="4"/>
      <c r="C14" s="2"/>
      <c r="D14" s="3"/>
      <c r="E14" s="3"/>
      <c r="F14" s="3"/>
      <c r="G14" s="3"/>
      <c r="H14" s="3"/>
      <c r="I14" s="3"/>
      <c r="K14" s="3"/>
    </row>
    <row r="15" spans="1:30" ht="13.5" customHeight="1" outlineLevel="2" x14ac:dyDescent="0.25">
      <c r="A15" s="2"/>
      <c r="B15" s="69" t="s">
        <v>65</v>
      </c>
      <c r="C15" s="69" t="s">
        <v>17</v>
      </c>
      <c r="D15" s="3"/>
      <c r="E15" s="12"/>
      <c r="F15" s="12"/>
      <c r="G15" s="12"/>
      <c r="H15" s="12"/>
      <c r="I15" s="12"/>
      <c r="J15" s="77"/>
      <c r="K15" s="12"/>
      <c r="L15" s="14"/>
      <c r="M15" s="14"/>
      <c r="N15" s="14"/>
      <c r="O15" s="14"/>
      <c r="P15" s="14"/>
      <c r="Q15" s="14"/>
      <c r="R15" s="14"/>
      <c r="S15" s="14"/>
      <c r="T15" s="34">
        <v>3</v>
      </c>
      <c r="U15">
        <v>2</v>
      </c>
      <c r="V15" s="34">
        <v>5</v>
      </c>
      <c r="W15" s="34">
        <v>2</v>
      </c>
      <c r="X15" s="34">
        <v>4</v>
      </c>
      <c r="Y15" s="34">
        <v>2</v>
      </c>
      <c r="Z15" s="34">
        <v>0</v>
      </c>
      <c r="AA15" s="34">
        <v>0</v>
      </c>
      <c r="AB15" s="34">
        <v>1</v>
      </c>
      <c r="AC15" s="34">
        <v>1</v>
      </c>
      <c r="AD15" s="34">
        <v>5</v>
      </c>
    </row>
    <row r="16" spans="1:30" ht="13.5" customHeight="1" outlineLevel="1" x14ac:dyDescent="0.3">
      <c r="A16" s="2"/>
      <c r="B16" s="4" t="s">
        <v>66</v>
      </c>
      <c r="C16" s="69"/>
      <c r="D16" s="3"/>
      <c r="E16" s="16">
        <f t="shared" ref="E16:T16" si="18">SUBTOTAL(9,E15:E15)</f>
        <v>0</v>
      </c>
      <c r="F16" s="16">
        <f t="shared" si="18"/>
        <v>0</v>
      </c>
      <c r="G16" s="16">
        <f t="shared" si="18"/>
        <v>0</v>
      </c>
      <c r="H16" s="16">
        <f t="shared" si="18"/>
        <v>0</v>
      </c>
      <c r="I16" s="16">
        <f t="shared" si="18"/>
        <v>0</v>
      </c>
      <c r="J16">
        <f t="shared" si="18"/>
        <v>0</v>
      </c>
      <c r="K16" s="57">
        <f t="shared" si="18"/>
        <v>0</v>
      </c>
      <c r="L16">
        <f t="shared" si="18"/>
        <v>0</v>
      </c>
      <c r="M16">
        <f t="shared" si="18"/>
        <v>0</v>
      </c>
      <c r="N16">
        <f t="shared" si="18"/>
        <v>0</v>
      </c>
      <c r="O16">
        <f t="shared" si="18"/>
        <v>0</v>
      </c>
      <c r="P16">
        <f t="shared" si="18"/>
        <v>0</v>
      </c>
      <c r="Q16">
        <f t="shared" si="18"/>
        <v>0</v>
      </c>
      <c r="R16">
        <f t="shared" si="18"/>
        <v>0</v>
      </c>
      <c r="S16">
        <f t="shared" si="18"/>
        <v>0</v>
      </c>
      <c r="T16" s="32">
        <f t="shared" si="18"/>
        <v>3</v>
      </c>
      <c r="U16" s="82">
        <v>2</v>
      </c>
      <c r="V16" s="32">
        <f t="shared" ref="V16:W16" si="19">SUBTOTAL(9,V15:V15)</f>
        <v>5</v>
      </c>
      <c r="W16" s="32">
        <f t="shared" si="19"/>
        <v>2</v>
      </c>
      <c r="X16" s="32">
        <f t="shared" ref="X16:Y16" si="20">SUBTOTAL(9,X15:X15)</f>
        <v>4</v>
      </c>
      <c r="Y16" s="32">
        <f t="shared" si="20"/>
        <v>2</v>
      </c>
      <c r="Z16" s="32">
        <f t="shared" ref="Z16:AA16" si="21">SUBTOTAL(9,Z15:Z15)</f>
        <v>0</v>
      </c>
      <c r="AA16" s="32">
        <f t="shared" si="21"/>
        <v>0</v>
      </c>
      <c r="AB16" s="32">
        <f t="shared" ref="AB16:AC16" si="22">SUBTOTAL(9,AB15:AB15)</f>
        <v>1</v>
      </c>
      <c r="AC16" s="32">
        <f t="shared" si="22"/>
        <v>1</v>
      </c>
      <c r="AD16" s="32">
        <f t="shared" ref="AD16" si="23">SUBTOTAL(9,AD15:AD15)</f>
        <v>5</v>
      </c>
    </row>
    <row r="17" spans="1:30" ht="13.5" customHeight="1" outlineLevel="1" x14ac:dyDescent="0.3">
      <c r="A17" s="2"/>
      <c r="B17" s="4"/>
      <c r="C17" s="2"/>
      <c r="D17" s="3"/>
      <c r="E17" s="16"/>
      <c r="F17" s="16"/>
      <c r="G17" s="16"/>
      <c r="H17" s="16"/>
      <c r="I17" s="16"/>
      <c r="K17" s="57"/>
    </row>
    <row r="18" spans="1:30" ht="13.5" customHeight="1" outlineLevel="2" x14ac:dyDescent="0.25">
      <c r="A18" s="2" t="s">
        <v>30</v>
      </c>
      <c r="B18" s="2" t="s">
        <v>19</v>
      </c>
      <c r="C18" s="2" t="s">
        <v>19</v>
      </c>
      <c r="D18" s="3">
        <v>32</v>
      </c>
      <c r="E18" s="12">
        <v>2</v>
      </c>
      <c r="F18" s="12">
        <v>2</v>
      </c>
      <c r="G18" s="12">
        <v>3</v>
      </c>
      <c r="H18" s="12">
        <v>4</v>
      </c>
      <c r="I18" s="12">
        <v>3</v>
      </c>
      <c r="J18" s="12">
        <v>7</v>
      </c>
      <c r="K18" s="12">
        <v>4</v>
      </c>
      <c r="L18" s="12">
        <v>7</v>
      </c>
      <c r="M18" s="28">
        <v>5</v>
      </c>
      <c r="N18" s="28">
        <v>9</v>
      </c>
      <c r="O18" s="28">
        <v>8</v>
      </c>
      <c r="P18" s="28">
        <v>2</v>
      </c>
      <c r="Q18" s="28">
        <v>5</v>
      </c>
      <c r="R18" s="28">
        <v>6</v>
      </c>
      <c r="S18" s="28">
        <v>11</v>
      </c>
      <c r="T18" s="28">
        <v>8</v>
      </c>
      <c r="U18" s="27">
        <v>9</v>
      </c>
      <c r="V18" s="28">
        <v>7</v>
      </c>
      <c r="W18" s="28">
        <v>7</v>
      </c>
      <c r="X18" s="28">
        <v>7</v>
      </c>
      <c r="Y18" s="28">
        <v>7</v>
      </c>
      <c r="Z18" s="28">
        <v>3</v>
      </c>
      <c r="AA18" s="28">
        <v>1</v>
      </c>
      <c r="AB18" s="28">
        <v>3</v>
      </c>
      <c r="AC18" s="28">
        <v>7</v>
      </c>
      <c r="AD18" s="28">
        <v>5</v>
      </c>
    </row>
    <row r="19" spans="1:30" ht="13.5" customHeight="1" outlineLevel="1" x14ac:dyDescent="0.3">
      <c r="A19" s="2"/>
      <c r="B19" s="4" t="s">
        <v>34</v>
      </c>
      <c r="C19" s="2"/>
      <c r="D19" s="3"/>
      <c r="E19" s="16">
        <f t="shared" ref="E19:T19" si="24">SUBTOTAL(9,E18:E18)</f>
        <v>2</v>
      </c>
      <c r="F19" s="16">
        <f t="shared" si="24"/>
        <v>2</v>
      </c>
      <c r="G19" s="16">
        <f t="shared" si="24"/>
        <v>3</v>
      </c>
      <c r="H19" s="16">
        <f t="shared" si="24"/>
        <v>4</v>
      </c>
      <c r="I19" s="16">
        <f t="shared" si="24"/>
        <v>3</v>
      </c>
      <c r="J19" s="16">
        <f t="shared" si="24"/>
        <v>7</v>
      </c>
      <c r="K19" s="5">
        <f t="shared" si="24"/>
        <v>4</v>
      </c>
      <c r="L19" s="5">
        <f t="shared" si="24"/>
        <v>7</v>
      </c>
      <c r="M19" s="32">
        <f t="shared" si="24"/>
        <v>5</v>
      </c>
      <c r="N19" s="32">
        <f t="shared" si="24"/>
        <v>9</v>
      </c>
      <c r="O19" s="32">
        <f t="shared" si="24"/>
        <v>8</v>
      </c>
      <c r="P19" s="32">
        <f t="shared" si="24"/>
        <v>2</v>
      </c>
      <c r="Q19" s="32">
        <f t="shared" si="24"/>
        <v>5</v>
      </c>
      <c r="R19" s="32">
        <f t="shared" si="24"/>
        <v>6</v>
      </c>
      <c r="S19" s="32">
        <f t="shared" si="24"/>
        <v>11</v>
      </c>
      <c r="T19" s="32">
        <f t="shared" si="24"/>
        <v>8</v>
      </c>
      <c r="U19" s="82">
        <v>9</v>
      </c>
      <c r="V19" s="32">
        <f t="shared" ref="V19:W19" si="25">SUBTOTAL(9,V18:V18)</f>
        <v>7</v>
      </c>
      <c r="W19" s="32">
        <f t="shared" si="25"/>
        <v>7</v>
      </c>
      <c r="X19" s="32">
        <f t="shared" ref="X19:Y19" si="26">SUBTOTAL(9,X18:X18)</f>
        <v>7</v>
      </c>
      <c r="Y19" s="32">
        <f t="shared" si="26"/>
        <v>7</v>
      </c>
      <c r="Z19" s="32">
        <f t="shared" ref="Z19:AA19" si="27">SUBTOTAL(9,Z18:Z18)</f>
        <v>3</v>
      </c>
      <c r="AA19" s="32">
        <f t="shared" si="27"/>
        <v>1</v>
      </c>
      <c r="AB19" s="32">
        <f t="shared" ref="AB19:AC19" si="28">SUBTOTAL(9,AB18:AB18)</f>
        <v>3</v>
      </c>
      <c r="AC19" s="32">
        <f t="shared" si="28"/>
        <v>7</v>
      </c>
      <c r="AD19" s="32">
        <f t="shared" ref="AD19" si="29">SUBTOTAL(9,AD18:AD18)</f>
        <v>5</v>
      </c>
    </row>
    <row r="20" spans="1:30" ht="13.5" customHeight="1" outlineLevel="1" x14ac:dyDescent="0.3">
      <c r="A20" s="2"/>
      <c r="B20" s="4"/>
      <c r="C20" s="2"/>
      <c r="D20" s="3"/>
      <c r="E20" s="3"/>
      <c r="F20" s="3"/>
      <c r="G20" s="3"/>
      <c r="H20" s="3"/>
      <c r="I20" s="3"/>
      <c r="J20" s="3"/>
      <c r="K20" s="5"/>
      <c r="L20" s="5"/>
    </row>
    <row r="21" spans="1:30" ht="13.5" hidden="1" customHeight="1" outlineLevel="2" x14ac:dyDescent="0.25">
      <c r="A21" s="2" t="s">
        <v>30</v>
      </c>
      <c r="B21" s="2" t="s">
        <v>20</v>
      </c>
      <c r="C21" s="2" t="s">
        <v>27</v>
      </c>
      <c r="D21" s="3">
        <v>71</v>
      </c>
      <c r="E21" s="3">
        <v>11</v>
      </c>
      <c r="F21" s="3">
        <v>10</v>
      </c>
      <c r="G21" s="3">
        <v>6</v>
      </c>
      <c r="H21" s="3">
        <v>8</v>
      </c>
      <c r="I21" s="3">
        <v>14</v>
      </c>
      <c r="J21" s="3">
        <v>22</v>
      </c>
    </row>
    <row r="22" spans="1:30" ht="13.5" customHeight="1" outlineLevel="2" x14ac:dyDescent="0.25">
      <c r="A22" s="2" t="s">
        <v>30</v>
      </c>
      <c r="B22" s="2" t="s">
        <v>20</v>
      </c>
      <c r="C22" s="2" t="s">
        <v>21</v>
      </c>
      <c r="D22" s="3">
        <v>5</v>
      </c>
      <c r="K22" s="3">
        <v>3</v>
      </c>
      <c r="L22" s="3">
        <v>2</v>
      </c>
      <c r="M22">
        <v>3</v>
      </c>
      <c r="N22">
        <v>6</v>
      </c>
      <c r="O22">
        <v>7</v>
      </c>
      <c r="P22">
        <v>2</v>
      </c>
      <c r="Q22">
        <v>2</v>
      </c>
      <c r="R22">
        <v>8</v>
      </c>
      <c r="S22">
        <v>7</v>
      </c>
      <c r="T22">
        <v>4</v>
      </c>
      <c r="U22">
        <v>4</v>
      </c>
      <c r="V22">
        <v>6</v>
      </c>
      <c r="W22">
        <v>1</v>
      </c>
      <c r="X22">
        <v>2</v>
      </c>
      <c r="Y22">
        <v>5</v>
      </c>
      <c r="Z22">
        <v>2</v>
      </c>
      <c r="AA22">
        <v>2</v>
      </c>
      <c r="AB22">
        <v>5</v>
      </c>
      <c r="AC22">
        <v>4</v>
      </c>
      <c r="AD22">
        <v>9</v>
      </c>
    </row>
    <row r="23" spans="1:30" ht="13.5" customHeight="1" outlineLevel="2" x14ac:dyDescent="0.25">
      <c r="A23" s="2" t="s">
        <v>30</v>
      </c>
      <c r="B23" s="2" t="s">
        <v>20</v>
      </c>
      <c r="C23" s="2" t="s">
        <v>22</v>
      </c>
      <c r="D23" s="3">
        <v>25</v>
      </c>
      <c r="E23" s="13"/>
      <c r="F23" s="14"/>
      <c r="G23" s="14"/>
      <c r="H23" s="14"/>
      <c r="I23" s="14"/>
      <c r="J23" s="14"/>
      <c r="K23" s="12">
        <v>15</v>
      </c>
      <c r="L23" s="12">
        <v>10</v>
      </c>
      <c r="M23" s="13">
        <v>11</v>
      </c>
      <c r="N23" s="14">
        <v>9</v>
      </c>
      <c r="O23" s="14">
        <v>13</v>
      </c>
      <c r="P23" s="14">
        <v>13</v>
      </c>
      <c r="Q23" s="14">
        <v>11</v>
      </c>
      <c r="R23" s="14">
        <v>11</v>
      </c>
      <c r="S23" s="14">
        <v>11</v>
      </c>
      <c r="T23" s="14">
        <v>22</v>
      </c>
      <c r="U23">
        <v>9</v>
      </c>
      <c r="V23" s="14">
        <v>11</v>
      </c>
      <c r="W23" s="14">
        <v>11</v>
      </c>
      <c r="X23" s="14">
        <v>13</v>
      </c>
      <c r="Y23" s="14">
        <v>6</v>
      </c>
      <c r="Z23" s="14">
        <v>13</v>
      </c>
      <c r="AA23" s="14">
        <v>9</v>
      </c>
      <c r="AB23" s="14">
        <v>16</v>
      </c>
      <c r="AC23" s="14">
        <v>7</v>
      </c>
      <c r="AD23" s="14">
        <v>10</v>
      </c>
    </row>
    <row r="24" spans="1:30" ht="13.5" customHeight="1" outlineLevel="1" x14ac:dyDescent="0.3">
      <c r="A24" s="2"/>
      <c r="B24" s="4" t="s">
        <v>35</v>
      </c>
      <c r="C24" s="2"/>
      <c r="D24" s="3"/>
      <c r="E24">
        <f t="shared" ref="E24:T24" si="30">SUBTOTAL(9,E21:E23)</f>
        <v>11</v>
      </c>
      <c r="F24">
        <f t="shared" si="30"/>
        <v>10</v>
      </c>
      <c r="G24">
        <f t="shared" si="30"/>
        <v>6</v>
      </c>
      <c r="H24">
        <f t="shared" si="30"/>
        <v>8</v>
      </c>
      <c r="I24">
        <f t="shared" si="30"/>
        <v>14</v>
      </c>
      <c r="J24">
        <f t="shared" si="30"/>
        <v>22</v>
      </c>
      <c r="K24" s="16">
        <f t="shared" si="30"/>
        <v>18</v>
      </c>
      <c r="L24" s="16">
        <f t="shared" si="30"/>
        <v>12</v>
      </c>
      <c r="M24">
        <f t="shared" si="30"/>
        <v>14</v>
      </c>
      <c r="N24">
        <f t="shared" si="30"/>
        <v>15</v>
      </c>
      <c r="O24">
        <f t="shared" si="30"/>
        <v>20</v>
      </c>
      <c r="P24">
        <f t="shared" si="30"/>
        <v>15</v>
      </c>
      <c r="Q24">
        <f t="shared" si="30"/>
        <v>13</v>
      </c>
      <c r="R24">
        <f t="shared" si="30"/>
        <v>19</v>
      </c>
      <c r="S24">
        <f t="shared" si="30"/>
        <v>18</v>
      </c>
      <c r="T24">
        <f t="shared" si="30"/>
        <v>26</v>
      </c>
      <c r="U24" s="82">
        <v>13</v>
      </c>
      <c r="V24">
        <f t="shared" ref="V24:W24" si="31">SUBTOTAL(9,V21:V23)</f>
        <v>17</v>
      </c>
      <c r="W24">
        <f t="shared" si="31"/>
        <v>12</v>
      </c>
      <c r="X24">
        <f t="shared" ref="X24:Y24" si="32">SUBTOTAL(9,X21:X23)</f>
        <v>15</v>
      </c>
      <c r="Y24">
        <f t="shared" si="32"/>
        <v>11</v>
      </c>
      <c r="Z24">
        <f t="shared" ref="Z24:AA24" si="33">SUBTOTAL(9,Z21:Z23)</f>
        <v>15</v>
      </c>
      <c r="AA24">
        <f t="shared" si="33"/>
        <v>11</v>
      </c>
      <c r="AB24">
        <f t="shared" ref="AB24:AC24" si="34">SUBTOTAL(9,AB21:AB23)</f>
        <v>21</v>
      </c>
      <c r="AC24">
        <f t="shared" si="34"/>
        <v>11</v>
      </c>
      <c r="AD24">
        <f t="shared" ref="AD24" si="35">SUBTOTAL(9,AD21:AD23)</f>
        <v>19</v>
      </c>
    </row>
    <row r="25" spans="1:30" ht="13.5" customHeight="1" outlineLevel="1" x14ac:dyDescent="0.3">
      <c r="A25" s="2"/>
      <c r="B25" s="4"/>
      <c r="C25" s="2"/>
      <c r="D25" s="3"/>
      <c r="K25" s="3"/>
      <c r="L25" s="3"/>
    </row>
    <row r="26" spans="1:30" ht="13.5" customHeight="1" outlineLevel="2" x14ac:dyDescent="0.25">
      <c r="A26" s="2" t="s">
        <v>30</v>
      </c>
      <c r="B26" s="2" t="s">
        <v>23</v>
      </c>
      <c r="C26" s="2" t="s">
        <v>23</v>
      </c>
      <c r="D26" s="3">
        <v>25</v>
      </c>
      <c r="E26" s="12">
        <v>1</v>
      </c>
      <c r="F26" s="12">
        <v>1</v>
      </c>
      <c r="G26" s="12">
        <v>2</v>
      </c>
      <c r="H26" s="12">
        <v>2</v>
      </c>
      <c r="I26" s="12">
        <v>6</v>
      </c>
      <c r="J26" s="12">
        <v>4</v>
      </c>
      <c r="K26" s="12">
        <v>6</v>
      </c>
      <c r="L26" s="12">
        <v>3</v>
      </c>
      <c r="M26" s="28">
        <v>2</v>
      </c>
      <c r="N26" s="28">
        <v>5</v>
      </c>
      <c r="O26" s="28">
        <v>5</v>
      </c>
      <c r="P26" s="28">
        <v>2</v>
      </c>
      <c r="Q26" s="28">
        <v>5</v>
      </c>
      <c r="R26" s="28">
        <v>4</v>
      </c>
      <c r="S26" s="28">
        <v>2</v>
      </c>
      <c r="T26" s="28">
        <v>4</v>
      </c>
      <c r="U26" s="27">
        <v>6</v>
      </c>
      <c r="V26" s="28">
        <v>2</v>
      </c>
      <c r="W26" s="28">
        <v>1</v>
      </c>
      <c r="X26" s="28">
        <v>3</v>
      </c>
      <c r="Y26" s="28">
        <v>4</v>
      </c>
      <c r="Z26" s="28">
        <v>1</v>
      </c>
      <c r="AA26" s="28">
        <v>5</v>
      </c>
      <c r="AB26" s="28">
        <v>4</v>
      </c>
      <c r="AC26" s="28">
        <v>4</v>
      </c>
      <c r="AD26" s="28">
        <v>1</v>
      </c>
    </row>
    <row r="27" spans="1:30" ht="13.5" customHeight="1" outlineLevel="1" x14ac:dyDescent="0.3">
      <c r="A27" s="2"/>
      <c r="B27" s="4" t="s">
        <v>36</v>
      </c>
      <c r="C27" s="2"/>
      <c r="D27" s="3"/>
      <c r="E27" s="5">
        <f t="shared" ref="E27:T27" si="36">SUBTOTAL(9,E26:E26)</f>
        <v>1</v>
      </c>
      <c r="F27" s="5">
        <f t="shared" si="36"/>
        <v>1</v>
      </c>
      <c r="G27" s="5">
        <f t="shared" si="36"/>
        <v>2</v>
      </c>
      <c r="H27" s="5">
        <f t="shared" si="36"/>
        <v>2</v>
      </c>
      <c r="I27" s="5">
        <f t="shared" si="36"/>
        <v>6</v>
      </c>
      <c r="J27" s="16">
        <f t="shared" si="36"/>
        <v>4</v>
      </c>
      <c r="K27" s="16">
        <f t="shared" si="36"/>
        <v>6</v>
      </c>
      <c r="L27" s="5">
        <f t="shared" si="36"/>
        <v>3</v>
      </c>
      <c r="M27" s="32">
        <f t="shared" si="36"/>
        <v>2</v>
      </c>
      <c r="N27" s="32">
        <f t="shared" si="36"/>
        <v>5</v>
      </c>
      <c r="O27" s="32">
        <f t="shared" si="36"/>
        <v>5</v>
      </c>
      <c r="P27" s="32">
        <f t="shared" si="36"/>
        <v>2</v>
      </c>
      <c r="Q27" s="32">
        <f t="shared" si="36"/>
        <v>5</v>
      </c>
      <c r="R27" s="32">
        <f t="shared" si="36"/>
        <v>4</v>
      </c>
      <c r="S27" s="32">
        <f t="shared" si="36"/>
        <v>2</v>
      </c>
      <c r="T27" s="32">
        <f t="shared" si="36"/>
        <v>4</v>
      </c>
      <c r="U27" s="82">
        <v>6</v>
      </c>
      <c r="V27" s="32">
        <f t="shared" ref="V27:W27" si="37">SUBTOTAL(9,V26:V26)</f>
        <v>2</v>
      </c>
      <c r="W27" s="32">
        <f t="shared" si="37"/>
        <v>1</v>
      </c>
      <c r="X27" s="32">
        <f t="shared" ref="X27:Y27" si="38">SUBTOTAL(9,X26:X26)</f>
        <v>3</v>
      </c>
      <c r="Y27" s="32">
        <f t="shared" si="38"/>
        <v>4</v>
      </c>
      <c r="Z27" s="32">
        <f t="shared" ref="Z27:AA27" si="39">SUBTOTAL(9,Z26:Z26)</f>
        <v>1</v>
      </c>
      <c r="AA27" s="32">
        <f t="shared" si="39"/>
        <v>5</v>
      </c>
      <c r="AB27" s="32">
        <f t="shared" ref="AB27:AC27" si="40">SUBTOTAL(9,AB26:AB26)</f>
        <v>4</v>
      </c>
      <c r="AC27" s="32">
        <f t="shared" si="40"/>
        <v>4</v>
      </c>
      <c r="AD27" s="32">
        <f t="shared" ref="AD27" si="41">SUBTOTAL(9,AD26:AD26)</f>
        <v>1</v>
      </c>
    </row>
    <row r="28" spans="1:30" ht="13.5" customHeight="1" outlineLevel="1" x14ac:dyDescent="0.25">
      <c r="A28" s="2"/>
      <c r="B28" s="2"/>
      <c r="C28" s="2"/>
      <c r="D28" s="3"/>
      <c r="E28" s="5"/>
      <c r="F28" s="5"/>
      <c r="G28" s="5"/>
      <c r="H28" s="5"/>
      <c r="I28" s="5"/>
      <c r="J28" s="16"/>
      <c r="K28" s="16"/>
      <c r="L28" s="5"/>
      <c r="M28" s="32"/>
      <c r="N28" s="32"/>
      <c r="O28" s="32"/>
      <c r="P28" s="32"/>
      <c r="Q28" s="32"/>
      <c r="R28" s="32"/>
      <c r="S28" s="32"/>
      <c r="T28" s="32"/>
      <c r="V28" s="32"/>
      <c r="W28" s="32"/>
      <c r="X28" s="32"/>
      <c r="Y28" s="32"/>
      <c r="Z28" s="32"/>
      <c r="AA28" s="32"/>
      <c r="AB28" s="32"/>
      <c r="AC28" s="32"/>
      <c r="AD28" s="32"/>
    </row>
    <row r="29" spans="1:30" ht="13.5" customHeight="1" outlineLevel="2" x14ac:dyDescent="0.25">
      <c r="A29" s="2"/>
      <c r="B29" s="69" t="s">
        <v>18</v>
      </c>
      <c r="C29" s="69" t="s">
        <v>18</v>
      </c>
      <c r="D29" s="3"/>
      <c r="E29" s="41"/>
      <c r="F29" s="42"/>
      <c r="G29" s="42"/>
      <c r="H29" s="42"/>
      <c r="I29" s="42"/>
      <c r="J29" s="12"/>
      <c r="K29" s="12"/>
      <c r="L29" s="42"/>
      <c r="M29" s="34"/>
      <c r="N29" s="34"/>
      <c r="O29" s="34"/>
      <c r="P29" s="34"/>
      <c r="Q29" s="34"/>
      <c r="R29" s="34"/>
      <c r="S29" s="34"/>
      <c r="T29" s="34">
        <v>5</v>
      </c>
      <c r="U29">
        <v>1</v>
      </c>
      <c r="V29" s="34">
        <v>6</v>
      </c>
      <c r="W29" s="34">
        <v>6</v>
      </c>
      <c r="X29" s="34">
        <v>4</v>
      </c>
      <c r="Y29" s="34">
        <v>3</v>
      </c>
      <c r="Z29" s="34">
        <v>1</v>
      </c>
      <c r="AA29" s="34">
        <v>1</v>
      </c>
      <c r="AB29" s="34">
        <v>4</v>
      </c>
      <c r="AC29" s="34">
        <v>3</v>
      </c>
      <c r="AD29" s="34">
        <v>4</v>
      </c>
    </row>
    <row r="30" spans="1:30" ht="13.5" customHeight="1" outlineLevel="1" x14ac:dyDescent="0.3">
      <c r="A30" s="2"/>
      <c r="B30" s="4" t="s">
        <v>67</v>
      </c>
      <c r="C30" s="69"/>
      <c r="D30" s="3"/>
      <c r="E30" s="5">
        <f t="shared" ref="E30:T30" si="42">SUBTOTAL(9,E29:E29)</f>
        <v>0</v>
      </c>
      <c r="F30" s="5">
        <f t="shared" si="42"/>
        <v>0</v>
      </c>
      <c r="G30" s="5">
        <f t="shared" si="42"/>
        <v>0</v>
      </c>
      <c r="H30" s="5">
        <f t="shared" si="42"/>
        <v>0</v>
      </c>
      <c r="I30" s="5">
        <f t="shared" si="42"/>
        <v>0</v>
      </c>
      <c r="J30" s="16">
        <f t="shared" si="42"/>
        <v>0</v>
      </c>
      <c r="K30" s="57">
        <f t="shared" si="42"/>
        <v>0</v>
      </c>
      <c r="L30" s="5">
        <f t="shared" si="42"/>
        <v>0</v>
      </c>
      <c r="M30" s="32">
        <f t="shared" si="42"/>
        <v>0</v>
      </c>
      <c r="N30" s="32">
        <f t="shared" si="42"/>
        <v>0</v>
      </c>
      <c r="O30" s="32">
        <f t="shared" si="42"/>
        <v>0</v>
      </c>
      <c r="P30" s="32">
        <f t="shared" si="42"/>
        <v>0</v>
      </c>
      <c r="Q30" s="32">
        <f t="shared" si="42"/>
        <v>0</v>
      </c>
      <c r="R30" s="32">
        <f t="shared" si="42"/>
        <v>0</v>
      </c>
      <c r="S30" s="32">
        <f t="shared" si="42"/>
        <v>0</v>
      </c>
      <c r="T30" s="32">
        <f t="shared" si="42"/>
        <v>5</v>
      </c>
      <c r="U30" s="82">
        <v>1</v>
      </c>
      <c r="V30" s="32">
        <f t="shared" ref="V30:W30" si="43">SUBTOTAL(9,V29:V29)</f>
        <v>6</v>
      </c>
      <c r="W30" s="32">
        <f t="shared" si="43"/>
        <v>6</v>
      </c>
      <c r="X30" s="32">
        <f t="shared" ref="X30:Y30" si="44">SUBTOTAL(9,X29:X29)</f>
        <v>4</v>
      </c>
      <c r="Y30" s="32">
        <f t="shared" si="44"/>
        <v>3</v>
      </c>
      <c r="Z30" s="32">
        <f t="shared" ref="Z30:AA30" si="45">SUBTOTAL(9,Z29:Z29)</f>
        <v>1</v>
      </c>
      <c r="AA30" s="32">
        <f t="shared" si="45"/>
        <v>1</v>
      </c>
      <c r="AB30" s="32">
        <f t="shared" ref="AB30:AC30" si="46">SUBTOTAL(9,AB29:AB29)</f>
        <v>4</v>
      </c>
      <c r="AC30" s="32">
        <f t="shared" si="46"/>
        <v>3</v>
      </c>
      <c r="AD30" s="32">
        <f t="shared" ref="AD30" si="47">SUBTOTAL(9,AD29:AD29)</f>
        <v>4</v>
      </c>
    </row>
    <row r="31" spans="1:30" ht="13.5" customHeight="1" outlineLevel="1" x14ac:dyDescent="0.25">
      <c r="A31" s="2"/>
      <c r="C31" s="2"/>
      <c r="D31" s="3"/>
      <c r="E31" s="5"/>
      <c r="F31" s="5"/>
      <c r="G31" s="5"/>
      <c r="H31" s="5"/>
      <c r="I31" s="5"/>
      <c r="J31" s="3"/>
      <c r="K31" s="3"/>
      <c r="L31" s="5"/>
    </row>
    <row r="32" spans="1:30" ht="13.5" customHeight="1" outlineLevel="2" x14ac:dyDescent="0.25">
      <c r="A32" s="2"/>
      <c r="B32" s="36" t="s">
        <v>48</v>
      </c>
      <c r="C32" s="36" t="s">
        <v>48</v>
      </c>
      <c r="D32" s="3"/>
      <c r="E32" s="41"/>
      <c r="F32" s="42"/>
      <c r="G32" s="42"/>
      <c r="H32" s="42"/>
      <c r="I32" s="42"/>
      <c r="J32" s="12"/>
      <c r="K32" s="12"/>
      <c r="L32" s="42"/>
      <c r="M32" s="14"/>
      <c r="N32" s="14">
        <v>1</v>
      </c>
      <c r="O32" s="14"/>
      <c r="P32" s="14"/>
      <c r="Q32" s="14">
        <v>2</v>
      </c>
      <c r="R32" s="14">
        <v>3</v>
      </c>
      <c r="S32" s="14">
        <v>5</v>
      </c>
      <c r="T32" s="14">
        <v>7</v>
      </c>
      <c r="U32">
        <v>6</v>
      </c>
      <c r="V32" s="14">
        <v>7</v>
      </c>
      <c r="W32" s="14">
        <v>7</v>
      </c>
      <c r="X32" s="14">
        <v>7</v>
      </c>
      <c r="Y32" s="14">
        <v>3</v>
      </c>
      <c r="Z32" s="14">
        <v>4</v>
      </c>
      <c r="AA32" s="14">
        <v>7</v>
      </c>
      <c r="AB32" s="14">
        <v>7</v>
      </c>
      <c r="AC32" s="14">
        <v>2</v>
      </c>
      <c r="AD32" s="14">
        <v>4</v>
      </c>
    </row>
    <row r="33" spans="1:30" ht="13.5" customHeight="1" outlineLevel="1" x14ac:dyDescent="0.3">
      <c r="A33" s="2"/>
      <c r="B33" s="4" t="s">
        <v>49</v>
      </c>
      <c r="C33" s="36"/>
      <c r="D33" s="3"/>
      <c r="E33" s="5">
        <f t="shared" ref="E33:T33" si="48">SUBTOTAL(9,E32:E32)</f>
        <v>0</v>
      </c>
      <c r="F33" s="5">
        <f t="shared" si="48"/>
        <v>0</v>
      </c>
      <c r="G33" s="5">
        <f t="shared" si="48"/>
        <v>0</v>
      </c>
      <c r="H33" s="5">
        <f t="shared" si="48"/>
        <v>0</v>
      </c>
      <c r="I33" s="5">
        <f t="shared" si="48"/>
        <v>0</v>
      </c>
      <c r="J33" s="57">
        <f t="shared" si="48"/>
        <v>0</v>
      </c>
      <c r="K33" s="57">
        <f t="shared" si="48"/>
        <v>0</v>
      </c>
      <c r="L33" s="5">
        <f t="shared" si="48"/>
        <v>0</v>
      </c>
      <c r="M33">
        <f t="shared" si="48"/>
        <v>0</v>
      </c>
      <c r="N33">
        <f t="shared" si="48"/>
        <v>1</v>
      </c>
      <c r="O33">
        <f t="shared" si="48"/>
        <v>0</v>
      </c>
      <c r="P33">
        <f t="shared" si="48"/>
        <v>0</v>
      </c>
      <c r="Q33">
        <f t="shared" si="48"/>
        <v>2</v>
      </c>
      <c r="R33">
        <f t="shared" si="48"/>
        <v>3</v>
      </c>
      <c r="S33">
        <f t="shared" si="48"/>
        <v>5</v>
      </c>
      <c r="T33">
        <f t="shared" si="48"/>
        <v>7</v>
      </c>
      <c r="U33" s="82">
        <v>6</v>
      </c>
      <c r="V33">
        <f t="shared" ref="V33:W33" si="49">SUBTOTAL(9,V32:V32)</f>
        <v>7</v>
      </c>
      <c r="W33">
        <f t="shared" si="49"/>
        <v>7</v>
      </c>
      <c r="X33">
        <f t="shared" ref="X33:Y33" si="50">SUBTOTAL(9,X32:X32)</f>
        <v>7</v>
      </c>
      <c r="Y33">
        <f t="shared" si="50"/>
        <v>3</v>
      </c>
      <c r="Z33">
        <f t="shared" ref="Z33:AA33" si="51">SUBTOTAL(9,Z32:Z32)</f>
        <v>4</v>
      </c>
      <c r="AA33">
        <f t="shared" si="51"/>
        <v>7</v>
      </c>
      <c r="AB33">
        <f t="shared" ref="AB33:AC33" si="52">SUBTOTAL(9,AB32:AB32)</f>
        <v>7</v>
      </c>
      <c r="AC33">
        <f t="shared" si="52"/>
        <v>2</v>
      </c>
      <c r="AD33">
        <f t="shared" ref="AD33" si="53">SUBTOTAL(9,AD32:AD32)</f>
        <v>4</v>
      </c>
    </row>
    <row r="34" spans="1:30" ht="13.5" customHeight="1" outlineLevel="1" x14ac:dyDescent="0.3">
      <c r="A34" s="2"/>
      <c r="B34" s="4"/>
      <c r="C34" s="2"/>
      <c r="D34" s="3"/>
      <c r="E34" s="5"/>
      <c r="F34" s="5"/>
      <c r="G34" s="5"/>
      <c r="H34" s="5"/>
      <c r="I34" s="5"/>
      <c r="J34" s="37"/>
      <c r="K34" s="37"/>
      <c r="L34" s="5"/>
    </row>
    <row r="35" spans="1:30" ht="13.5" customHeight="1" outlineLevel="2" x14ac:dyDescent="0.25">
      <c r="A35" s="2" t="s">
        <v>30</v>
      </c>
      <c r="B35" s="2" t="s">
        <v>28</v>
      </c>
      <c r="C35" s="2" t="s">
        <v>29</v>
      </c>
      <c r="D35" s="3">
        <v>6</v>
      </c>
      <c r="J35" s="3">
        <v>4</v>
      </c>
      <c r="K35" s="3">
        <v>2</v>
      </c>
      <c r="M35">
        <v>1</v>
      </c>
      <c r="N35">
        <v>2</v>
      </c>
      <c r="O35">
        <v>1</v>
      </c>
      <c r="P35">
        <v>2</v>
      </c>
      <c r="Q35">
        <v>3</v>
      </c>
      <c r="R35">
        <v>2</v>
      </c>
      <c r="S35">
        <v>8</v>
      </c>
      <c r="T35">
        <v>9</v>
      </c>
      <c r="U35">
        <v>7</v>
      </c>
      <c r="V35">
        <v>3</v>
      </c>
      <c r="W35">
        <v>7</v>
      </c>
      <c r="X35">
        <v>9</v>
      </c>
      <c r="Y35">
        <v>5</v>
      </c>
      <c r="Z35">
        <v>7</v>
      </c>
      <c r="AA35">
        <v>5</v>
      </c>
      <c r="AB35">
        <v>6</v>
      </c>
      <c r="AC35">
        <v>6</v>
      </c>
      <c r="AD35">
        <v>6</v>
      </c>
    </row>
    <row r="36" spans="1:30" ht="13.5" customHeight="1" outlineLevel="2" x14ac:dyDescent="0.25">
      <c r="A36" s="2" t="s">
        <v>30</v>
      </c>
      <c r="B36" s="2" t="s">
        <v>28</v>
      </c>
      <c r="C36" s="2" t="s">
        <v>31</v>
      </c>
      <c r="D36" s="3">
        <v>20</v>
      </c>
      <c r="E36" s="12">
        <v>2</v>
      </c>
      <c r="F36" s="12">
        <v>6</v>
      </c>
      <c r="G36" s="12">
        <v>5</v>
      </c>
      <c r="H36" s="12">
        <v>2</v>
      </c>
      <c r="I36" s="12">
        <v>4</v>
      </c>
      <c r="J36" s="12">
        <v>1</v>
      </c>
      <c r="K36" s="14"/>
      <c r="L36" s="14"/>
      <c r="M36" s="34"/>
      <c r="N36" s="14">
        <v>6</v>
      </c>
      <c r="O36" s="14"/>
      <c r="P36" s="14"/>
      <c r="Q36" s="14"/>
      <c r="R36" s="14"/>
      <c r="S36" s="14"/>
      <c r="T36" s="14"/>
      <c r="V36" s="14"/>
      <c r="W36" s="14"/>
      <c r="X36" s="14"/>
      <c r="Y36" s="14"/>
      <c r="Z36" s="14"/>
      <c r="AA36" s="14"/>
      <c r="AB36" s="14"/>
      <c r="AC36" s="14"/>
      <c r="AD36" s="14"/>
    </row>
    <row r="37" spans="1:30" ht="13.5" customHeight="1" outlineLevel="1" x14ac:dyDescent="0.3">
      <c r="A37" s="6"/>
      <c r="B37" s="7" t="s">
        <v>38</v>
      </c>
      <c r="C37" s="6"/>
      <c r="D37" s="5"/>
      <c r="E37" s="5">
        <f t="shared" ref="E37:T37" si="54">SUBTOTAL(9,E35:E36)</f>
        <v>2</v>
      </c>
      <c r="F37" s="5">
        <f t="shared" si="54"/>
        <v>6</v>
      </c>
      <c r="G37" s="5">
        <f t="shared" si="54"/>
        <v>5</v>
      </c>
      <c r="H37" s="5">
        <f t="shared" si="54"/>
        <v>2</v>
      </c>
      <c r="I37" s="5">
        <f t="shared" si="54"/>
        <v>4</v>
      </c>
      <c r="J37" s="5">
        <f t="shared" si="54"/>
        <v>5</v>
      </c>
      <c r="K37">
        <f t="shared" si="54"/>
        <v>2</v>
      </c>
      <c r="L37">
        <f t="shared" si="54"/>
        <v>0</v>
      </c>
      <c r="M37" s="32">
        <f t="shared" si="54"/>
        <v>1</v>
      </c>
      <c r="N37">
        <f t="shared" si="54"/>
        <v>8</v>
      </c>
      <c r="O37">
        <f t="shared" si="54"/>
        <v>1</v>
      </c>
      <c r="P37">
        <f t="shared" si="54"/>
        <v>2</v>
      </c>
      <c r="Q37">
        <f t="shared" si="54"/>
        <v>3</v>
      </c>
      <c r="R37">
        <f t="shared" si="54"/>
        <v>2</v>
      </c>
      <c r="S37">
        <f t="shared" si="54"/>
        <v>8</v>
      </c>
      <c r="T37">
        <f t="shared" si="54"/>
        <v>9</v>
      </c>
      <c r="U37" s="82">
        <v>7</v>
      </c>
      <c r="V37">
        <f t="shared" ref="V37:W37" si="55">SUBTOTAL(9,V35:V36)</f>
        <v>3</v>
      </c>
      <c r="W37">
        <f t="shared" si="55"/>
        <v>7</v>
      </c>
      <c r="X37">
        <f t="shared" ref="X37:Y37" si="56">SUBTOTAL(9,X35:X36)</f>
        <v>9</v>
      </c>
      <c r="Y37">
        <f t="shared" si="56"/>
        <v>5</v>
      </c>
      <c r="Z37">
        <f t="shared" ref="Z37:AA37" si="57">SUBTOTAL(9,Z35:Z36)</f>
        <v>7</v>
      </c>
      <c r="AA37">
        <f t="shared" si="57"/>
        <v>5</v>
      </c>
      <c r="AB37">
        <f t="shared" ref="AB37:AC37" si="58">SUBTOTAL(9,AB35:AB36)</f>
        <v>6</v>
      </c>
      <c r="AC37">
        <f t="shared" si="58"/>
        <v>6</v>
      </c>
      <c r="AD37">
        <f t="shared" ref="AD37" si="59">SUBTOTAL(9,AD35:AD36)</f>
        <v>6</v>
      </c>
    </row>
    <row r="38" spans="1:30" outlineLevel="1" x14ac:dyDescent="0.25"/>
    <row r="39" spans="1:30" ht="13" outlineLevel="1" x14ac:dyDescent="0.3">
      <c r="B39" s="66" t="s">
        <v>59</v>
      </c>
      <c r="E39">
        <f t="shared" ref="E39:T39" si="60">SUBTOTAL(9,E4:E38)</f>
        <v>22</v>
      </c>
      <c r="F39">
        <f t="shared" si="60"/>
        <v>25</v>
      </c>
      <c r="G39">
        <f t="shared" si="60"/>
        <v>25</v>
      </c>
      <c r="H39">
        <f t="shared" si="60"/>
        <v>21</v>
      </c>
      <c r="I39">
        <f t="shared" si="60"/>
        <v>37</v>
      </c>
      <c r="J39">
        <f t="shared" si="60"/>
        <v>43</v>
      </c>
      <c r="K39">
        <f t="shared" si="60"/>
        <v>40</v>
      </c>
      <c r="L39">
        <f t="shared" si="60"/>
        <v>30</v>
      </c>
      <c r="M39">
        <f t="shared" si="60"/>
        <v>31</v>
      </c>
      <c r="N39">
        <f t="shared" si="60"/>
        <v>52</v>
      </c>
      <c r="O39">
        <f t="shared" si="60"/>
        <v>41</v>
      </c>
      <c r="P39">
        <f t="shared" si="60"/>
        <v>33</v>
      </c>
      <c r="Q39">
        <f t="shared" si="60"/>
        <v>42</v>
      </c>
      <c r="R39">
        <f t="shared" si="60"/>
        <v>47</v>
      </c>
      <c r="S39">
        <f t="shared" si="60"/>
        <v>61</v>
      </c>
      <c r="T39">
        <f t="shared" si="60"/>
        <v>64</v>
      </c>
      <c r="U39">
        <v>50</v>
      </c>
      <c r="V39">
        <f t="shared" ref="V39:W39" si="61">SUBTOTAL(9,V4:V38)</f>
        <v>53</v>
      </c>
      <c r="W39">
        <f t="shared" si="61"/>
        <v>56</v>
      </c>
      <c r="X39">
        <f t="shared" ref="X39:Y39" si="62">SUBTOTAL(9,X4:X38)</f>
        <v>56</v>
      </c>
      <c r="Y39">
        <f t="shared" si="62"/>
        <v>48</v>
      </c>
      <c r="Z39">
        <f t="shared" ref="Z39:AA39" si="63">SUBTOTAL(9,Z4:Z38)</f>
        <v>37</v>
      </c>
      <c r="AA39">
        <f t="shared" si="63"/>
        <v>41</v>
      </c>
      <c r="AB39">
        <f t="shared" ref="AB39:AC39" si="64">SUBTOTAL(9,AB4:AB38)</f>
        <v>51</v>
      </c>
      <c r="AC39">
        <f t="shared" si="64"/>
        <v>46</v>
      </c>
      <c r="AD39">
        <f t="shared" ref="AD39" si="65">SUBTOTAL(9,AD4:AD38)</f>
        <v>53</v>
      </c>
    </row>
    <row r="40" spans="1:30" ht="13" x14ac:dyDescent="0.3">
      <c r="B40" s="10" t="s">
        <v>43</v>
      </c>
      <c r="F40" s="25">
        <f>SUM(F39/E39)-1</f>
        <v>0.13636363636363646</v>
      </c>
      <c r="G40" s="25">
        <f t="shared" ref="G40:W40" si="66">SUM(G39/F39)-1</f>
        <v>0</v>
      </c>
      <c r="H40" s="25">
        <f t="shared" si="66"/>
        <v>-0.16000000000000003</v>
      </c>
      <c r="I40" s="25">
        <f t="shared" si="66"/>
        <v>0.76190476190476186</v>
      </c>
      <c r="J40" s="25">
        <f t="shared" si="66"/>
        <v>0.16216216216216206</v>
      </c>
      <c r="K40" s="25">
        <f t="shared" si="66"/>
        <v>-6.9767441860465129E-2</v>
      </c>
      <c r="L40" s="25">
        <f t="shared" si="66"/>
        <v>-0.25</v>
      </c>
      <c r="M40" s="25">
        <f t="shared" si="66"/>
        <v>3.3333333333333437E-2</v>
      </c>
      <c r="N40" s="25">
        <f t="shared" si="66"/>
        <v>0.67741935483870974</v>
      </c>
      <c r="O40" s="25">
        <f t="shared" si="66"/>
        <v>-0.21153846153846156</v>
      </c>
      <c r="P40" s="25">
        <f t="shared" si="66"/>
        <v>-0.19512195121951215</v>
      </c>
      <c r="Q40" s="25">
        <f t="shared" si="66"/>
        <v>0.27272727272727271</v>
      </c>
      <c r="R40" s="25">
        <f t="shared" si="66"/>
        <v>0.11904761904761907</v>
      </c>
      <c r="S40" s="25">
        <f t="shared" si="66"/>
        <v>0.2978723404255319</v>
      </c>
      <c r="T40" s="25">
        <f t="shared" si="66"/>
        <v>4.9180327868852514E-2</v>
      </c>
      <c r="U40" s="83">
        <v>-0.24560000000000001</v>
      </c>
      <c r="V40" s="25">
        <f t="shared" si="66"/>
        <v>6.0000000000000053E-2</v>
      </c>
      <c r="W40" s="25">
        <f t="shared" si="66"/>
        <v>5.6603773584905648E-2</v>
      </c>
      <c r="X40" s="25">
        <f t="shared" ref="X40:AD40" si="67">SUM(X39/W39)-1</f>
        <v>0</v>
      </c>
      <c r="Y40" s="25">
        <f t="shared" si="67"/>
        <v>-0.1428571428571429</v>
      </c>
      <c r="Z40" s="25">
        <f t="shared" si="67"/>
        <v>-0.22916666666666663</v>
      </c>
      <c r="AA40" s="25">
        <f t="shared" si="67"/>
        <v>0.10810810810810811</v>
      </c>
      <c r="AB40" s="25">
        <f t="shared" si="67"/>
        <v>0.24390243902439024</v>
      </c>
      <c r="AC40" s="25">
        <f t="shared" si="67"/>
        <v>-9.8039215686274495E-2</v>
      </c>
      <c r="AD40" s="25">
        <f t="shared" si="67"/>
        <v>0.15217391304347827</v>
      </c>
    </row>
    <row r="41" spans="1:30" ht="13" x14ac:dyDescent="0.3">
      <c r="B41" s="10"/>
    </row>
    <row r="42" spans="1:30" ht="13" x14ac:dyDescent="0.3">
      <c r="B42" s="10" t="s">
        <v>40</v>
      </c>
    </row>
    <row r="43" spans="1:30" hidden="1" x14ac:dyDescent="0.25">
      <c r="D43" s="15" t="s">
        <v>41</v>
      </c>
    </row>
    <row r="44" spans="1:30" hidden="1" x14ac:dyDescent="0.25">
      <c r="B44" s="54" t="s">
        <v>60</v>
      </c>
    </row>
  </sheetData>
  <phoneticPr fontId="5" type="noConversion"/>
  <printOptions gridLines="1"/>
  <pageMargins left="0.25" right="0.25" top="0.75" bottom="0.75" header="0.3" footer="0.3"/>
  <pageSetup orientation="landscape" r:id="rId1"/>
  <headerFooter alignWithMargins="0">
    <oddFooter>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31"/>
  <sheetViews>
    <sheetView tabSelected="1" topLeftCell="B1" workbookViewId="0">
      <selection activeCell="B5" sqref="B5"/>
    </sheetView>
  </sheetViews>
  <sheetFormatPr defaultRowHeight="12.5" outlineLevelRow="1" x14ac:dyDescent="0.25"/>
  <cols>
    <col min="1" max="1" width="0" hidden="1" customWidth="1"/>
    <col min="2" max="2" width="35.6328125" customWidth="1"/>
    <col min="3" max="3" width="15.54296875" hidden="1" customWidth="1"/>
    <col min="4" max="11" width="8.6328125" hidden="1" customWidth="1"/>
    <col min="12" max="19" width="0" hidden="1" customWidth="1"/>
  </cols>
  <sheetData>
    <row r="1" spans="1:29" ht="15.5" x14ac:dyDescent="0.35">
      <c r="B1" s="91" t="s">
        <v>51</v>
      </c>
      <c r="C1" s="91"/>
      <c r="D1" s="91"/>
      <c r="E1" s="91"/>
      <c r="F1" s="91"/>
      <c r="G1" s="91"/>
      <c r="H1" s="91"/>
      <c r="I1" s="91"/>
      <c r="J1" s="91"/>
      <c r="K1" s="91"/>
    </row>
    <row r="3" spans="1:29" x14ac:dyDescent="0.25">
      <c r="A3" s="1" t="s">
        <v>0</v>
      </c>
      <c r="B3" s="1" t="s">
        <v>1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26" t="s">
        <v>46</v>
      </c>
      <c r="M3" s="26" t="s">
        <v>47</v>
      </c>
      <c r="N3" s="26" t="s">
        <v>53</v>
      </c>
      <c r="O3" s="26" t="s">
        <v>54</v>
      </c>
      <c r="P3" s="26" t="s">
        <v>55</v>
      </c>
      <c r="Q3" s="44" t="s">
        <v>56</v>
      </c>
      <c r="R3" s="61" t="s">
        <v>61</v>
      </c>
      <c r="S3" s="84" t="s">
        <v>62</v>
      </c>
      <c r="T3" s="84" t="s">
        <v>68</v>
      </c>
      <c r="U3" s="84" t="s">
        <v>69</v>
      </c>
      <c r="V3" s="84" t="s">
        <v>70</v>
      </c>
      <c r="W3" s="84" t="s">
        <v>73</v>
      </c>
      <c r="X3" s="84" t="s">
        <v>74</v>
      </c>
      <c r="Y3" s="84" t="s">
        <v>75</v>
      </c>
      <c r="Z3" s="84" t="s">
        <v>80</v>
      </c>
      <c r="AA3" s="84" t="s">
        <v>81</v>
      </c>
      <c r="AB3" s="84" t="s">
        <v>82</v>
      </c>
      <c r="AC3" s="84" t="s">
        <v>84</v>
      </c>
    </row>
    <row r="4" spans="1:29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47"/>
      <c r="M4" s="47"/>
      <c r="N4" s="47"/>
      <c r="O4" s="47"/>
      <c r="P4" s="47"/>
    </row>
    <row r="5" spans="1:29" ht="13" x14ac:dyDescent="0.3">
      <c r="A5" s="17"/>
      <c r="B5" s="56" t="s">
        <v>58</v>
      </c>
      <c r="C5" s="18"/>
      <c r="D5" s="59">
        <f>MS!E6+PhD!E6</f>
        <v>0</v>
      </c>
      <c r="E5" s="59">
        <f>MS!F6+PhD!F6</f>
        <v>0</v>
      </c>
      <c r="F5" s="59">
        <f>MS!G6+PhD!G6</f>
        <v>0</v>
      </c>
      <c r="G5" s="59">
        <f>MS!H6+PhD!H6</f>
        <v>0</v>
      </c>
      <c r="H5" s="59">
        <f>MS!I6+PhD!I6</f>
        <v>0</v>
      </c>
      <c r="I5" s="59">
        <f>MS!J6+PhD!J6</f>
        <v>0</v>
      </c>
      <c r="J5" s="59">
        <f>MS!K6+PhD!K6</f>
        <v>0</v>
      </c>
      <c r="K5" s="59">
        <f>MS!L6+PhD!L6</f>
        <v>0</v>
      </c>
      <c r="L5" s="59">
        <f>MS!M6+PhD!M6</f>
        <v>0</v>
      </c>
      <c r="M5" s="59">
        <f>MS!N6+PhD!N6</f>
        <v>0</v>
      </c>
      <c r="N5" s="59">
        <f>MS!O6+PhD!O6</f>
        <v>0</v>
      </c>
      <c r="O5" s="59">
        <f>MS!P6+PhD!P6</f>
        <v>0</v>
      </c>
      <c r="P5" s="59">
        <f>MS!Q6+PhD!Q6</f>
        <v>0</v>
      </c>
      <c r="Q5" s="59">
        <f>MS!R6+PhD!R6</f>
        <v>2</v>
      </c>
      <c r="R5" s="59">
        <f>MS!S6+PhD!S6</f>
        <v>5</v>
      </c>
      <c r="S5" s="59">
        <f>MS!T6+PhD!T6</f>
        <v>3</v>
      </c>
      <c r="T5" s="59">
        <f>MS!U6+PhD!U6</f>
        <v>8</v>
      </c>
      <c r="U5" s="59">
        <f>MS!V6+PhD!V6</f>
        <v>14</v>
      </c>
      <c r="V5" s="59">
        <f>MS!W6+PhD!W6</f>
        <v>19</v>
      </c>
      <c r="W5" s="59">
        <f>MS!X6+PhD!X6</f>
        <v>22</v>
      </c>
      <c r="X5" s="59">
        <f>MS!Y6+PhD!Y6</f>
        <v>15</v>
      </c>
      <c r="Y5" s="59">
        <f>MS!Z6+PhD!Z6</f>
        <v>23</v>
      </c>
      <c r="Z5" s="59">
        <f>MS!AA6+PhD!AA6</f>
        <v>15</v>
      </c>
      <c r="AA5" s="59">
        <f>MS!AB6+PhD!AB6</f>
        <v>14</v>
      </c>
      <c r="AB5" s="59">
        <f>MS!AC6+PhD!AC6</f>
        <v>15</v>
      </c>
      <c r="AC5" s="59">
        <f>MS!AD6+PhD!AD6</f>
        <v>6</v>
      </c>
    </row>
    <row r="6" spans="1:29" x14ac:dyDescent="0.2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29" ht="13.5" customHeight="1" outlineLevel="1" x14ac:dyDescent="0.3">
      <c r="A7" s="2"/>
      <c r="B7" s="4" t="s">
        <v>32</v>
      </c>
      <c r="C7" s="3" t="e">
        <f>SUBTOTAL(9,#REF!)</f>
        <v>#REF!</v>
      </c>
      <c r="D7" s="11">
        <f>BS!E8+MS!E11+PhD!E9</f>
        <v>54</v>
      </c>
      <c r="E7" s="11">
        <f>BS!F8+MS!F11+PhD!F9</f>
        <v>33</v>
      </c>
      <c r="F7" s="11">
        <f>BS!G8+MS!G11+PhD!G9</f>
        <v>51</v>
      </c>
      <c r="G7" s="11">
        <f>BS!H8+MS!H11+PhD!H9</f>
        <v>42</v>
      </c>
      <c r="H7" s="11">
        <f>BS!I8+MS!I11+PhD!I9</f>
        <v>47</v>
      </c>
      <c r="I7" s="11">
        <f>BS!J8+MS!J11+PhD!J9</f>
        <v>46</v>
      </c>
      <c r="J7" s="11">
        <f>BS!K8+MS!K11+PhD!K9</f>
        <v>49</v>
      </c>
      <c r="K7" s="11">
        <f>BS!L8+MS!L11+PhD!L9</f>
        <v>46</v>
      </c>
      <c r="L7" s="11">
        <f>BS!M8+MS!M11+PhD!M9</f>
        <v>51</v>
      </c>
      <c r="M7" s="11">
        <f>BS!N8+MS!N11+PhD!N9</f>
        <v>60</v>
      </c>
      <c r="N7" s="11">
        <f>BS!O8+MS!O11+PhD!O9</f>
        <v>55</v>
      </c>
      <c r="O7" s="11">
        <f>BS!P8+MS!P11+PhD!P9</f>
        <v>72</v>
      </c>
      <c r="P7" s="11">
        <f>BS!Q8+MS!Q11+PhD!Q9</f>
        <v>76</v>
      </c>
      <c r="Q7" s="11">
        <f>BS!R8+MS!R11+PhD!R9</f>
        <v>50</v>
      </c>
      <c r="R7" s="11">
        <f>BS!S8+MS!S11+PhD!S9</f>
        <v>80</v>
      </c>
      <c r="S7" s="11">
        <f>BS!T8+MS!T11+PhD!T9</f>
        <v>54</v>
      </c>
      <c r="T7" s="11">
        <f>BS!U8+MS!U11+PhD!U9</f>
        <v>70</v>
      </c>
      <c r="U7" s="11">
        <f>BS!V8+MS!V11+PhD!V9</f>
        <v>77</v>
      </c>
      <c r="V7" s="11">
        <f>BS!W8+MS!W11+PhD!W9</f>
        <v>86</v>
      </c>
      <c r="W7" s="11">
        <f>BS!X8+MS!X11+PhD!X9</f>
        <v>90</v>
      </c>
      <c r="X7" s="11">
        <f>BS!Y8+MS!Y11+PhD!Y9</f>
        <v>87</v>
      </c>
      <c r="Y7" s="11">
        <f>BS!Z8+MS!Z11+PhD!Z9</f>
        <v>80</v>
      </c>
      <c r="Z7" s="11">
        <f>BS!AA8+MS!AA11+PhD!AA9</f>
        <v>78</v>
      </c>
      <c r="AA7" s="11">
        <f>BS!AB8+MS!AB11+PhD!AB9</f>
        <v>73</v>
      </c>
      <c r="AB7" s="11">
        <f>BS!AC8+MS!AC11+PhD!AC9</f>
        <v>71</v>
      </c>
      <c r="AC7" s="11">
        <f>BS!AD8+MS!AD11+PhD!AD9</f>
        <v>79</v>
      </c>
    </row>
    <row r="8" spans="1:29" ht="13.5" customHeight="1" outlineLevel="1" x14ac:dyDescent="0.3">
      <c r="A8" s="2"/>
      <c r="B8" s="4"/>
      <c r="C8" s="3"/>
      <c r="D8" s="16"/>
      <c r="E8" s="16"/>
      <c r="F8" s="16"/>
      <c r="G8" s="16"/>
      <c r="H8" s="16"/>
      <c r="I8" s="16"/>
      <c r="J8" s="16"/>
      <c r="K8" s="16"/>
    </row>
    <row r="9" spans="1:29" ht="13.5" customHeight="1" outlineLevel="1" x14ac:dyDescent="0.3">
      <c r="A9" s="2"/>
      <c r="B9" s="4" t="s">
        <v>33</v>
      </c>
      <c r="C9" s="3" t="e">
        <f>SUBTOTAL(9,#REF!)</f>
        <v>#REF!</v>
      </c>
      <c r="D9" s="11">
        <f>BS!E12+MS!E16+PhD!E13</f>
        <v>36</v>
      </c>
      <c r="E9" s="11">
        <f>BS!F12+MS!F16+PhD!F13</f>
        <v>39</v>
      </c>
      <c r="F9" s="11">
        <f>BS!G12+MS!G16+PhD!G13</f>
        <v>40</v>
      </c>
      <c r="G9" s="11">
        <f>BS!H12+MS!H16+PhD!H13</f>
        <v>25</v>
      </c>
      <c r="H9" s="11">
        <f>BS!I12+MS!I16+PhD!I13</f>
        <v>47</v>
      </c>
      <c r="I9" s="11">
        <f>BS!J12+MS!J16+PhD!J13</f>
        <v>37</v>
      </c>
      <c r="J9" s="11">
        <f>BS!K12+MS!K16+PhD!K13</f>
        <v>51</v>
      </c>
      <c r="K9" s="11">
        <f>BS!L12+MS!L16+PhD!L13</f>
        <v>31</v>
      </c>
      <c r="L9" s="11">
        <f>BS!M12+MS!M16+PhD!M13</f>
        <v>48</v>
      </c>
      <c r="M9" s="11">
        <f>BS!N12+MS!N16+PhD!N13</f>
        <v>53</v>
      </c>
      <c r="N9" s="11">
        <f>BS!O12+MS!O16+PhD!O13</f>
        <v>42</v>
      </c>
      <c r="O9" s="11">
        <f>BS!P12+MS!P16+PhD!P13</f>
        <v>44</v>
      </c>
      <c r="P9" s="11">
        <f>BS!Q12+MS!Q16+PhD!Q13</f>
        <v>60</v>
      </c>
      <c r="Q9" s="11">
        <f>BS!R12+MS!R16+PhD!R13</f>
        <v>52</v>
      </c>
      <c r="R9" s="11">
        <f>BS!S12+MS!S16+PhD!S13</f>
        <v>63</v>
      </c>
      <c r="S9" s="11">
        <f>BS!T12+MS!T16+PhD!T13</f>
        <v>0</v>
      </c>
      <c r="T9" s="11">
        <f>BS!U12+MS!U16+PhD!U13</f>
        <v>0</v>
      </c>
      <c r="U9" s="11">
        <f>BS!V12+MS!V16+PhD!V13</f>
        <v>0</v>
      </c>
      <c r="V9" s="11">
        <f>BS!W12+MS!W16+PhD!W13</f>
        <v>0</v>
      </c>
      <c r="W9" s="11">
        <f>BS!X12+MS!X16+PhD!X13</f>
        <v>0</v>
      </c>
      <c r="X9" s="11">
        <f>BS!Y12+MS!Y16+PhD!Y13</f>
        <v>0</v>
      </c>
      <c r="Y9" s="11">
        <f>BS!Z12+MS!Z16+PhD!Z13</f>
        <v>0</v>
      </c>
      <c r="Z9" s="11">
        <f>BS!AA12+MS!AA16+PhD!AA13</f>
        <v>0</v>
      </c>
      <c r="AA9" s="11">
        <f>BS!AB12+MS!AB16+PhD!AB13</f>
        <v>0</v>
      </c>
      <c r="AB9" s="11">
        <f>BS!AC12+MS!AC16+PhD!AC13</f>
        <v>0</v>
      </c>
      <c r="AC9" s="11">
        <f>BS!AD12+MS!AD16+PhD!AD13</f>
        <v>0</v>
      </c>
    </row>
    <row r="10" spans="1:29" ht="13.5" customHeight="1" outlineLevel="1" x14ac:dyDescent="0.3">
      <c r="A10" s="2"/>
      <c r="B10" s="4"/>
      <c r="C10" s="3"/>
      <c r="D10" s="3"/>
      <c r="E10" s="3"/>
      <c r="F10" s="3"/>
      <c r="G10" s="3"/>
      <c r="H10" s="3"/>
      <c r="I10" s="3"/>
      <c r="J10" s="3"/>
      <c r="K10" s="3"/>
    </row>
    <row r="11" spans="1:29" ht="13.5" customHeight="1" outlineLevel="1" x14ac:dyDescent="0.3">
      <c r="A11" s="2"/>
      <c r="B11" s="4" t="s">
        <v>66</v>
      </c>
      <c r="C11" s="3"/>
      <c r="D11" s="37"/>
      <c r="E11" s="37"/>
      <c r="F11" s="37"/>
      <c r="G11" s="37"/>
      <c r="H11" s="37"/>
      <c r="I11" s="37"/>
      <c r="J11" s="37"/>
      <c r="K11" s="37"/>
      <c r="S11" s="66">
        <f>BS!T15+MS!T19+PhD!T16</f>
        <v>35</v>
      </c>
      <c r="T11" s="66">
        <f>BS!U15+MS!U19+PhD!U16</f>
        <v>45</v>
      </c>
      <c r="U11" s="66">
        <f>BS!V15+MS!V19+PhD!V16</f>
        <v>66</v>
      </c>
      <c r="V11" s="66">
        <f>BS!W15+MS!W19+PhD!W16</f>
        <v>74</v>
      </c>
      <c r="W11" s="66">
        <f>BS!X15+MS!X19+PhD!X16</f>
        <v>69</v>
      </c>
      <c r="X11" s="66">
        <f>BS!Y15+MS!Y19+PhD!Y16</f>
        <v>60</v>
      </c>
      <c r="Y11" s="66">
        <f>BS!Z15+MS!Z19+PhD!Z16</f>
        <v>75</v>
      </c>
      <c r="Z11" s="66">
        <f>BS!AA15+MS!AA19+PhD!AA16</f>
        <v>62</v>
      </c>
      <c r="AA11" s="66">
        <f>BS!AB15+MS!AB19+PhD!AB16</f>
        <v>41</v>
      </c>
      <c r="AB11" s="66">
        <f>BS!AC15+MS!AC19+PhD!AC16</f>
        <v>25</v>
      </c>
      <c r="AC11" s="66">
        <f>BS!AD15+MS!AD19+PhD!AD16</f>
        <v>34</v>
      </c>
    </row>
    <row r="12" spans="1:29" ht="13.5" customHeight="1" outlineLevel="1" x14ac:dyDescent="0.3">
      <c r="A12" s="2"/>
      <c r="B12" s="4"/>
      <c r="C12" s="3"/>
      <c r="D12" s="37"/>
      <c r="E12" s="37"/>
      <c r="F12" s="37"/>
      <c r="G12" s="37"/>
      <c r="H12" s="37"/>
      <c r="I12" s="37"/>
      <c r="J12" s="37"/>
      <c r="K12" s="37"/>
    </row>
    <row r="13" spans="1:29" ht="13.5" customHeight="1" outlineLevel="1" x14ac:dyDescent="0.3">
      <c r="A13" s="2"/>
      <c r="B13" s="4" t="s">
        <v>34</v>
      </c>
      <c r="C13" s="3" t="e">
        <f>SUBTOTAL(9,#REF!)</f>
        <v>#REF!</v>
      </c>
      <c r="D13" s="11">
        <f>BS!E18+MS!E22+PhD!E19</f>
        <v>47</v>
      </c>
      <c r="E13" s="11">
        <f>BS!F18+MS!F22+PhD!F19</f>
        <v>57</v>
      </c>
      <c r="F13" s="11">
        <f>BS!G18+MS!G22+PhD!G19</f>
        <v>55</v>
      </c>
      <c r="G13" s="11">
        <f>BS!H18+MS!H22+PhD!H19</f>
        <v>65</v>
      </c>
      <c r="H13" s="11">
        <f>BS!I18+MS!I22+PhD!I19</f>
        <v>87</v>
      </c>
      <c r="I13" s="11">
        <f>BS!J18+MS!J22+PhD!J19</f>
        <v>85</v>
      </c>
      <c r="J13" s="11">
        <f>BS!K18+MS!K22+PhD!K19</f>
        <v>71</v>
      </c>
      <c r="K13" s="11">
        <f>BS!L18+MS!L22+PhD!L19</f>
        <v>41</v>
      </c>
      <c r="L13" s="11">
        <f>BS!M18+MS!M22+PhD!M19</f>
        <v>43</v>
      </c>
      <c r="M13" s="11">
        <f>BS!N18+MS!N22+PhD!N19</f>
        <v>69</v>
      </c>
      <c r="N13" s="11">
        <f>BS!O18+MS!O22+PhD!O19</f>
        <v>47</v>
      </c>
      <c r="O13" s="11">
        <f>BS!P18+MS!P22+PhD!P19</f>
        <v>51</v>
      </c>
      <c r="P13" s="11">
        <f>BS!Q18+MS!Q22+PhD!Q19</f>
        <v>44</v>
      </c>
      <c r="Q13" s="11">
        <f>BS!R18+MS!R22+PhD!R19</f>
        <v>55</v>
      </c>
      <c r="R13" s="11">
        <f>BS!S18+MS!S22+PhD!S19</f>
        <v>64</v>
      </c>
      <c r="S13" s="11">
        <f>BS!T18+MS!T22+PhD!T19</f>
        <v>74</v>
      </c>
      <c r="T13" s="11">
        <f>BS!U18+MS!U22+PhD!U19</f>
        <v>123</v>
      </c>
      <c r="U13" s="11">
        <f>BS!V18+MS!V22+PhD!V19</f>
        <v>97</v>
      </c>
      <c r="V13" s="11">
        <f>BS!W18+MS!W22+PhD!W19</f>
        <v>85</v>
      </c>
      <c r="W13" s="11">
        <f>BS!X18+MS!X22+PhD!X19</f>
        <v>88</v>
      </c>
      <c r="X13" s="11">
        <f>BS!Y18+MS!Y22+PhD!Y19</f>
        <v>101</v>
      </c>
      <c r="Y13" s="11">
        <f>BS!Z18+MS!Z22+PhD!Z19</f>
        <v>90</v>
      </c>
      <c r="Z13" s="11">
        <f>BS!AA18+MS!AA22+PhD!AA19</f>
        <v>111</v>
      </c>
      <c r="AA13" s="11">
        <f>BS!AB18+MS!AB22+PhD!AB19</f>
        <v>83</v>
      </c>
      <c r="AB13" s="11">
        <f>BS!AC18+MS!AC22+PhD!AC19</f>
        <v>83</v>
      </c>
      <c r="AC13" s="11">
        <f>BS!AD18+MS!AD22+PhD!AD19</f>
        <v>117</v>
      </c>
    </row>
    <row r="14" spans="1:29" ht="13.5" customHeight="1" outlineLevel="1" x14ac:dyDescent="0.3">
      <c r="A14" s="2"/>
      <c r="B14" s="4"/>
      <c r="C14" s="3"/>
      <c r="D14" s="3"/>
      <c r="E14" s="3"/>
      <c r="F14" s="3"/>
      <c r="G14" s="3"/>
      <c r="H14" s="3"/>
      <c r="I14" s="3"/>
      <c r="J14" s="5"/>
      <c r="K14" s="5"/>
    </row>
    <row r="15" spans="1:29" ht="13.5" customHeight="1" outlineLevel="1" x14ac:dyDescent="0.3">
      <c r="A15" s="2"/>
      <c r="B15" s="4" t="s">
        <v>35</v>
      </c>
      <c r="C15" s="3" t="e">
        <f>SUBTOTAL(9,#REF!)</f>
        <v>#REF!</v>
      </c>
      <c r="D15" s="9">
        <f>BS!E22+MS!E29+PhD!E24</f>
        <v>85</v>
      </c>
      <c r="E15" s="9">
        <f>BS!F22+MS!F29+PhD!F24</f>
        <v>85</v>
      </c>
      <c r="F15" s="9">
        <f>BS!G22+MS!G29+PhD!G24</f>
        <v>90</v>
      </c>
      <c r="G15" s="9">
        <f>BS!H22+MS!H29+PhD!H24</f>
        <v>129</v>
      </c>
      <c r="H15" s="9">
        <f>BS!I22+MS!I29+PhD!I24</f>
        <v>109</v>
      </c>
      <c r="I15" s="9">
        <f>BS!J22+MS!J29+PhD!J24</f>
        <v>140</v>
      </c>
      <c r="J15" s="9">
        <f>BS!K22+MS!K29+PhD!K24</f>
        <v>129</v>
      </c>
      <c r="K15" s="9">
        <f>BS!L22+MS!L29+PhD!L24</f>
        <v>121</v>
      </c>
      <c r="L15" s="9">
        <f>BS!M22+MS!M29+PhD!M24</f>
        <v>88</v>
      </c>
      <c r="M15" s="9">
        <f>BS!N22+MS!N29+PhD!N24</f>
        <v>100</v>
      </c>
      <c r="N15" s="9">
        <f>BS!O22+MS!O29+PhD!O24</f>
        <v>85</v>
      </c>
      <c r="O15" s="9">
        <f>BS!P22+MS!P29+PhD!P24</f>
        <v>88</v>
      </c>
      <c r="P15" s="9">
        <f>BS!Q22+MS!Q29+PhD!Q24</f>
        <v>103</v>
      </c>
      <c r="Q15" s="9">
        <f>BS!R22+MS!R29+PhD!R24</f>
        <v>106</v>
      </c>
      <c r="R15" s="9">
        <f>BS!S22+MS!S29+PhD!S24</f>
        <v>119</v>
      </c>
      <c r="S15" s="9">
        <f>BS!T22+MS!T29+PhD!T24</f>
        <v>138</v>
      </c>
      <c r="T15" s="9">
        <f>BS!U22+MS!U29+PhD!U24</f>
        <v>128</v>
      </c>
      <c r="U15" s="9">
        <f>BS!V22+MS!V29+PhD!V24</f>
        <v>148</v>
      </c>
      <c r="V15" s="9">
        <f>BS!W22+MS!W29+PhD!W24</f>
        <v>140</v>
      </c>
      <c r="W15" s="9">
        <f>BS!X22+MS!X29+PhD!X24</f>
        <v>128</v>
      </c>
      <c r="X15" s="9">
        <f>BS!Y22+MS!Y29+PhD!Y24</f>
        <v>103</v>
      </c>
      <c r="Y15" s="9">
        <f>BS!Z22+MS!Z29+PhD!Z24</f>
        <v>141</v>
      </c>
      <c r="Z15" s="9">
        <f>BS!AA22+MS!AA29+PhD!AA24</f>
        <v>111</v>
      </c>
      <c r="AA15" s="9">
        <f>BS!AB22+MS!AB29+PhD!AB24</f>
        <v>129</v>
      </c>
      <c r="AB15" s="9">
        <f>BS!AC22+MS!AC29+PhD!AC24</f>
        <v>119</v>
      </c>
      <c r="AC15" s="9">
        <f>BS!AD22+MS!AD29+PhD!AD24</f>
        <v>175</v>
      </c>
    </row>
    <row r="16" spans="1:29" ht="13.5" customHeight="1" outlineLevel="1" x14ac:dyDescent="0.3">
      <c r="A16" s="2"/>
      <c r="B16" s="4"/>
      <c r="C16" s="3"/>
      <c r="J16" s="3"/>
      <c r="K16" s="3"/>
    </row>
    <row r="17" spans="1:29" ht="13.5" customHeight="1" outlineLevel="1" x14ac:dyDescent="0.3">
      <c r="A17" s="2"/>
      <c r="B17" s="4" t="s">
        <v>36</v>
      </c>
      <c r="C17" s="3" t="e">
        <f>SUBTOTAL(9,#REF!)</f>
        <v>#REF!</v>
      </c>
      <c r="D17" s="11">
        <f>BS!E25+MS!E33+PhD!E27</f>
        <v>55</v>
      </c>
      <c r="E17" s="11">
        <f>BS!F25+MS!F33+PhD!F27</f>
        <v>68</v>
      </c>
      <c r="F17" s="11">
        <f>BS!G25+MS!G33+PhD!G27</f>
        <v>68</v>
      </c>
      <c r="G17" s="11">
        <f>BS!H25+MS!H33+PhD!H27</f>
        <v>59</v>
      </c>
      <c r="H17" s="11">
        <f>BS!I25+MS!I33+PhD!I27</f>
        <v>78</v>
      </c>
      <c r="I17" s="11">
        <f>BS!J25+MS!J33+PhD!J27</f>
        <v>76</v>
      </c>
      <c r="J17" s="11">
        <f>BS!K25+MS!K33+PhD!K27</f>
        <v>79</v>
      </c>
      <c r="K17" s="11">
        <f>BS!L25+MS!L33+PhD!L27</f>
        <v>71</v>
      </c>
      <c r="L17" s="11">
        <f>BS!M25+MS!M33+PhD!M27</f>
        <v>79</v>
      </c>
      <c r="M17" s="11">
        <f>BS!N25+MS!N33+PhD!N27</f>
        <v>82</v>
      </c>
      <c r="N17" s="11">
        <f>BS!O25+MS!O33+PhD!O27</f>
        <v>69</v>
      </c>
      <c r="O17" s="11">
        <f>BS!P25+MS!P33+PhD!P27</f>
        <v>76</v>
      </c>
      <c r="P17" s="11">
        <f>BS!Q25+MS!Q33+PhD!Q27</f>
        <v>88</v>
      </c>
      <c r="Q17" s="11">
        <f>BS!R25+MS!R33+PhD!R27</f>
        <v>85</v>
      </c>
      <c r="R17" s="11">
        <f>BS!S25+MS!S33+PhD!S27</f>
        <v>83</v>
      </c>
      <c r="S17" s="11">
        <f>BS!T25+MS!T33+PhD!T27</f>
        <v>75</v>
      </c>
      <c r="T17" s="11">
        <f>BS!U25+MS!U33+PhD!U27</f>
        <v>118</v>
      </c>
      <c r="U17" s="11">
        <f>BS!V25+MS!V33+PhD!V27</f>
        <v>130</v>
      </c>
      <c r="V17" s="11">
        <f>BS!W25+MS!W33+PhD!W27</f>
        <v>127</v>
      </c>
      <c r="W17" s="11">
        <f>BS!X25+MS!X33+PhD!X27</f>
        <v>139</v>
      </c>
      <c r="X17" s="11">
        <f>BS!Y25+MS!Y33+PhD!Y27</f>
        <v>116</v>
      </c>
      <c r="Y17" s="11">
        <f>BS!Z25+MS!Z33+PhD!Z27</f>
        <v>106</v>
      </c>
      <c r="Z17" s="11">
        <f>BS!AA25+MS!AA33+PhD!AA27</f>
        <v>111</v>
      </c>
      <c r="AA17" s="11">
        <f>BS!AB25+MS!AB33+PhD!AB27</f>
        <v>128</v>
      </c>
      <c r="AB17" s="11">
        <f>BS!AC25+MS!AC33+PhD!AC27</f>
        <v>113</v>
      </c>
      <c r="AC17" s="11">
        <f>BS!AD25+MS!AD33+PhD!AD27</f>
        <v>110</v>
      </c>
    </row>
    <row r="18" spans="1:29" ht="13.5" customHeight="1" outlineLevel="1" x14ac:dyDescent="0.3">
      <c r="A18" s="2"/>
      <c r="B18" s="4"/>
      <c r="C18" s="3"/>
      <c r="D18" s="3"/>
      <c r="E18" s="3"/>
      <c r="F18" s="3"/>
      <c r="G18" s="3"/>
      <c r="H18" s="3"/>
      <c r="I18" s="3"/>
      <c r="J18" s="3"/>
      <c r="K18" s="3"/>
    </row>
    <row r="19" spans="1:29" ht="13.5" customHeight="1" outlineLevel="1" x14ac:dyDescent="0.3">
      <c r="A19" s="2"/>
      <c r="B19" s="4" t="s">
        <v>37</v>
      </c>
      <c r="C19" s="3" t="e">
        <f>SUBTOTAL(9,#REF!)</f>
        <v>#REF!</v>
      </c>
      <c r="D19" s="8">
        <f>MS!E36</f>
        <v>3</v>
      </c>
      <c r="E19" s="8">
        <f>MS!F36</f>
        <v>3</v>
      </c>
      <c r="F19" s="8">
        <f>MS!G36</f>
        <v>2</v>
      </c>
      <c r="G19" s="8">
        <f>MS!H36</f>
        <v>3</v>
      </c>
      <c r="H19" s="8">
        <f>MS!I36</f>
        <v>5</v>
      </c>
      <c r="I19" s="8">
        <f>MS!J36</f>
        <v>8</v>
      </c>
      <c r="J19" s="8">
        <f>MS!K36</f>
        <v>5</v>
      </c>
      <c r="K19" s="8">
        <f>MS!L36</f>
        <v>5</v>
      </c>
      <c r="L19" s="8">
        <f>MS!M36</f>
        <v>4</v>
      </c>
      <c r="M19" s="8">
        <f>MS!N36</f>
        <v>2</v>
      </c>
      <c r="N19" s="8">
        <f>MS!O36</f>
        <v>2</v>
      </c>
      <c r="O19" s="8">
        <f>MS!P36</f>
        <v>2</v>
      </c>
      <c r="P19" s="8">
        <f>MS!Q36</f>
        <v>3</v>
      </c>
      <c r="Q19" s="8">
        <f>MS!R36</f>
        <v>0</v>
      </c>
      <c r="R19" s="8">
        <f>MS!S36</f>
        <v>5</v>
      </c>
      <c r="S19" s="8">
        <f>MS!T36</f>
        <v>0</v>
      </c>
      <c r="T19" s="8">
        <f>MS!U36</f>
        <v>3</v>
      </c>
      <c r="U19" s="8">
        <f>MS!V36</f>
        <v>2</v>
      </c>
      <c r="V19" s="8">
        <f>MS!W36</f>
        <v>3</v>
      </c>
      <c r="W19" s="8">
        <f>MS!X36</f>
        <v>2</v>
      </c>
      <c r="X19" s="8">
        <f>MS!Y36</f>
        <v>0</v>
      </c>
      <c r="Y19" s="8">
        <f>MS!Z36</f>
        <v>1</v>
      </c>
      <c r="Z19" s="8">
        <f>MS!AA36</f>
        <v>0</v>
      </c>
      <c r="AA19" s="8">
        <f>MS!AB36</f>
        <v>2</v>
      </c>
      <c r="AB19" s="8">
        <f>MS!AC36</f>
        <v>1</v>
      </c>
      <c r="AC19" s="8">
        <f>MS!AD36</f>
        <v>2</v>
      </c>
    </row>
    <row r="20" spans="1:29" ht="13.5" customHeight="1" outlineLevel="1" x14ac:dyDescent="0.3">
      <c r="A20" s="2"/>
      <c r="B20" s="4"/>
      <c r="C20" s="3"/>
      <c r="D20" s="8"/>
      <c r="E20" s="8"/>
      <c r="F20" s="8"/>
      <c r="G20" s="11"/>
      <c r="H20" s="11"/>
      <c r="I20" s="11"/>
      <c r="J20" s="11"/>
      <c r="K20" s="11"/>
      <c r="L20" s="8"/>
      <c r="M20" s="8"/>
    </row>
    <row r="21" spans="1:29" ht="13.5" customHeight="1" outlineLevel="1" x14ac:dyDescent="0.3">
      <c r="A21" s="2"/>
      <c r="B21" s="4" t="s">
        <v>67</v>
      </c>
      <c r="C21" s="3"/>
      <c r="D21" s="8"/>
      <c r="E21" s="8"/>
      <c r="F21" s="8"/>
      <c r="G21" s="8"/>
      <c r="H21" s="8"/>
      <c r="I21" s="8"/>
      <c r="J21" s="8"/>
      <c r="K21" s="8"/>
      <c r="L21" s="8"/>
      <c r="M21" s="8"/>
      <c r="S21" s="66">
        <f>BS!T28+MS!T39+PhD!T30</f>
        <v>33</v>
      </c>
      <c r="T21" s="66">
        <f>BS!U28+MS!U39+PhD!U30</f>
        <v>27</v>
      </c>
      <c r="U21" s="66">
        <f>BS!V28+MS!V39+PhD!V30</f>
        <v>24</v>
      </c>
      <c r="V21" s="66">
        <f>BS!W28+MS!W39+PhD!W30</f>
        <v>29</v>
      </c>
      <c r="W21" s="66">
        <f>BS!X28+MS!X39+PhD!X30</f>
        <v>30</v>
      </c>
      <c r="X21" s="66">
        <f>BS!Y28+MS!Y39+PhD!Y30</f>
        <v>26</v>
      </c>
      <c r="Y21" s="66">
        <f>BS!Z28+MS!Z39+PhD!Z30</f>
        <v>23</v>
      </c>
      <c r="Z21" s="66">
        <f>BS!AA28+MS!AA39+PhD!AA30</f>
        <v>31</v>
      </c>
      <c r="AA21" s="66">
        <f>BS!AB28+MS!AB39+PhD!AB30</f>
        <v>22</v>
      </c>
      <c r="AB21" s="66">
        <f>BS!AC28+MS!AC39+PhD!AC30</f>
        <v>34</v>
      </c>
      <c r="AC21" s="66">
        <f>BS!AD28+MS!AD39+PhD!AD30</f>
        <v>23</v>
      </c>
    </row>
    <row r="22" spans="1:29" ht="13.5" customHeight="1" outlineLevel="1" x14ac:dyDescent="0.3">
      <c r="A22" s="2"/>
      <c r="B22" s="4"/>
      <c r="C22" s="3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29" ht="13.5" customHeight="1" outlineLevel="1" x14ac:dyDescent="0.3">
      <c r="A23" s="2"/>
      <c r="B23" s="4" t="s">
        <v>49</v>
      </c>
      <c r="C23" s="3"/>
      <c r="D23" s="58">
        <f>MS!E42+PhD!E33</f>
        <v>0</v>
      </c>
      <c r="E23" s="58">
        <f>MS!F42+PhD!F33</f>
        <v>0</v>
      </c>
      <c r="F23" s="58">
        <f>MS!G42+PhD!G33</f>
        <v>0</v>
      </c>
      <c r="G23" s="58">
        <f>MS!H42+PhD!H33</f>
        <v>0</v>
      </c>
      <c r="H23" s="58">
        <f>MS!I42+PhD!I33</f>
        <v>0</v>
      </c>
      <c r="I23" s="58">
        <f>MS!J42+PhD!J33</f>
        <v>0</v>
      </c>
      <c r="J23" s="58">
        <f>MS!K42+PhD!K33</f>
        <v>0</v>
      </c>
      <c r="K23" s="58">
        <f>MS!L42+PhD!L33</f>
        <v>0</v>
      </c>
      <c r="L23" s="58">
        <f>MS!M42+PhD!M33</f>
        <v>0</v>
      </c>
      <c r="M23" s="58">
        <f>MS!N42+PhD!N33</f>
        <v>2</v>
      </c>
      <c r="N23" s="58">
        <f>MS!O42+PhD!O33</f>
        <v>1</v>
      </c>
      <c r="O23" s="58">
        <f>MS!P42+PhD!P33</f>
        <v>3</v>
      </c>
      <c r="P23" s="58">
        <f>MS!Q42+PhD!Q33</f>
        <v>20</v>
      </c>
      <c r="Q23" s="58">
        <f>MS!R42+PhD!R33</f>
        <v>16</v>
      </c>
      <c r="R23" s="58">
        <f>MS!S42+PhD!S33</f>
        <v>11</v>
      </c>
      <c r="S23" s="58">
        <f>MS!T42+PhD!T33</f>
        <v>9</v>
      </c>
      <c r="T23" s="58">
        <f>MS!U42+PhD!U33</f>
        <v>11</v>
      </c>
      <c r="U23" s="58">
        <f>MS!V42+PhD!V33</f>
        <v>14</v>
      </c>
      <c r="V23" s="58">
        <f>MS!W42+PhD!W33</f>
        <v>16</v>
      </c>
      <c r="W23" s="58">
        <f>MS!X42+PhD!X33</f>
        <v>14</v>
      </c>
      <c r="X23" s="58">
        <f>MS!Y42+PhD!Y33</f>
        <v>11</v>
      </c>
      <c r="Y23" s="58">
        <f>MS!Z42+PhD!Z33</f>
        <v>8</v>
      </c>
      <c r="Z23" s="58">
        <f>MS!AA42+PhD!AA33</f>
        <v>15</v>
      </c>
      <c r="AA23" s="58">
        <f>MS!AB42+PhD!AB33</f>
        <v>8</v>
      </c>
      <c r="AB23" s="58">
        <f>MS!AC42+PhD!AC33</f>
        <v>8</v>
      </c>
      <c r="AC23" s="58">
        <f>MS!AD42+PhD!AD33</f>
        <v>7</v>
      </c>
    </row>
    <row r="24" spans="1:29" ht="13.5" customHeight="1" outlineLevel="1" x14ac:dyDescent="0.3">
      <c r="A24" s="2"/>
      <c r="B24" s="4"/>
      <c r="C24" s="3"/>
      <c r="D24" s="5"/>
      <c r="E24" s="5"/>
      <c r="F24" s="5"/>
      <c r="G24" s="16"/>
      <c r="H24" s="16"/>
      <c r="I24" s="16"/>
      <c r="J24" s="16"/>
      <c r="K24" s="16"/>
    </row>
    <row r="25" spans="1:29" ht="13.5" customHeight="1" outlineLevel="1" x14ac:dyDescent="0.3">
      <c r="A25" s="2"/>
      <c r="B25" s="4" t="s">
        <v>38</v>
      </c>
      <c r="C25" s="3" t="e">
        <f>SUBTOTAL(9,#REF!)</f>
        <v>#REF!</v>
      </c>
      <c r="D25" s="9">
        <f>MS!E46+PhD!E37</f>
        <v>2</v>
      </c>
      <c r="E25" s="9">
        <f>MS!F46+PhD!F37</f>
        <v>6</v>
      </c>
      <c r="F25" s="9">
        <f>MS!G46+PhD!G37</f>
        <v>5</v>
      </c>
      <c r="G25" s="9">
        <f>MS!H46+PhD!H37</f>
        <v>3</v>
      </c>
      <c r="H25" s="9">
        <f>MS!I46+PhD!I37</f>
        <v>9</v>
      </c>
      <c r="I25" s="9">
        <f>MS!J46+PhD!J37</f>
        <v>10</v>
      </c>
      <c r="J25" s="9">
        <f>MS!K46+PhD!K37</f>
        <v>7</v>
      </c>
      <c r="K25" s="9">
        <f>MS!L46+PhD!L37</f>
        <v>4</v>
      </c>
      <c r="L25" s="9">
        <f>MS!M46+PhD!M37</f>
        <v>3</v>
      </c>
      <c r="M25" s="9">
        <f>MS!N46+PhD!N37</f>
        <v>13</v>
      </c>
      <c r="N25" s="9">
        <f>MS!O46+PhD!O37</f>
        <v>2</v>
      </c>
      <c r="O25" s="9">
        <f>MS!P46+PhD!P37</f>
        <v>5</v>
      </c>
      <c r="P25" s="9">
        <f>MS!Q46+PhD!Q37</f>
        <v>6</v>
      </c>
      <c r="Q25" s="9">
        <f>MS!R46+PhD!R37</f>
        <v>13</v>
      </c>
      <c r="R25" s="9">
        <f>MS!S46+PhD!S37</f>
        <v>12</v>
      </c>
      <c r="S25" s="9">
        <f>MS!T46+PhD!T37</f>
        <v>24</v>
      </c>
      <c r="T25" s="9">
        <f>MS!U46+PhD!U37</f>
        <v>23</v>
      </c>
      <c r="U25" s="9">
        <f>MS!V46+PhD!V37</f>
        <v>8</v>
      </c>
      <c r="V25" s="9">
        <f>MS!W46+PhD!W37</f>
        <v>16</v>
      </c>
      <c r="W25" s="9">
        <f>MS!X46+PhD!X37</f>
        <v>17</v>
      </c>
      <c r="X25" s="9">
        <f>MS!Y46+PhD!Y37</f>
        <v>14</v>
      </c>
      <c r="Y25" s="9">
        <f>MS!Z46+PhD!Z37</f>
        <v>7</v>
      </c>
      <c r="Z25" s="9">
        <f>MS!AA46+PhD!AA37</f>
        <v>9</v>
      </c>
      <c r="AA25" s="9">
        <f>MS!AB46+PhD!AB37</f>
        <v>19</v>
      </c>
      <c r="AB25" s="9">
        <f>MS!AC46+PhD!AC37</f>
        <v>9</v>
      </c>
      <c r="AC25" s="9">
        <f>MS!AD46+PhD!AD37</f>
        <v>17</v>
      </c>
    </row>
    <row r="26" spans="1:29" ht="13.5" customHeight="1" outlineLevel="1" x14ac:dyDescent="0.3">
      <c r="A26" s="2"/>
      <c r="B26" s="4"/>
      <c r="C26" s="3"/>
      <c r="G26" s="3"/>
      <c r="H26" s="3"/>
      <c r="I26" s="3"/>
      <c r="J26" s="3"/>
      <c r="K26" s="3"/>
    </row>
    <row r="27" spans="1:29" ht="13.5" customHeight="1" outlineLevel="1" x14ac:dyDescent="0.3">
      <c r="A27" s="6"/>
      <c r="B27" s="43" t="s">
        <v>52</v>
      </c>
      <c r="C27" s="5"/>
      <c r="D27" s="9">
        <f>SUBTOTAL(9,D5:D25)</f>
        <v>282</v>
      </c>
      <c r="E27" s="9">
        <f t="shared" ref="E27:Q27" si="0">SUBTOTAL(9,E5:E25)</f>
        <v>291</v>
      </c>
      <c r="F27" s="9">
        <f t="shared" si="0"/>
        <v>311</v>
      </c>
      <c r="G27" s="9">
        <f t="shared" si="0"/>
        <v>326</v>
      </c>
      <c r="H27" s="9">
        <f t="shared" si="0"/>
        <v>382</v>
      </c>
      <c r="I27" s="9">
        <f t="shared" si="0"/>
        <v>402</v>
      </c>
      <c r="J27" s="9">
        <f t="shared" si="0"/>
        <v>391</v>
      </c>
      <c r="K27" s="9">
        <f t="shared" si="0"/>
        <v>319</v>
      </c>
      <c r="L27" s="9">
        <f t="shared" si="0"/>
        <v>316</v>
      </c>
      <c r="M27" s="9">
        <f t="shared" si="0"/>
        <v>381</v>
      </c>
      <c r="N27" s="9">
        <f t="shared" si="0"/>
        <v>303</v>
      </c>
      <c r="O27" s="9">
        <f t="shared" si="0"/>
        <v>341</v>
      </c>
      <c r="P27" s="9">
        <f t="shared" si="0"/>
        <v>400</v>
      </c>
      <c r="Q27" s="9">
        <f t="shared" si="0"/>
        <v>379</v>
      </c>
      <c r="R27" s="9">
        <f t="shared" ref="R27:S27" si="1">SUBTOTAL(9,R5:R25)</f>
        <v>442</v>
      </c>
      <c r="S27" s="9">
        <f t="shared" si="1"/>
        <v>445</v>
      </c>
      <c r="T27" s="9">
        <f t="shared" ref="T27" si="2">SUBTOTAL(9,T5:T25)</f>
        <v>556</v>
      </c>
      <c r="U27" s="9">
        <f t="shared" ref="U27:V27" si="3">SUBTOTAL(9,U5:U25)</f>
        <v>580</v>
      </c>
      <c r="V27" s="9">
        <f t="shared" si="3"/>
        <v>595</v>
      </c>
      <c r="W27" s="9">
        <f t="shared" ref="W27:AB27" si="4">SUBTOTAL(9,W5:W25)</f>
        <v>599</v>
      </c>
      <c r="X27" s="9">
        <f t="shared" si="4"/>
        <v>533</v>
      </c>
      <c r="Y27" s="9">
        <f t="shared" si="4"/>
        <v>554</v>
      </c>
      <c r="Z27" s="9">
        <f t="shared" si="4"/>
        <v>543</v>
      </c>
      <c r="AA27" s="9">
        <f t="shared" si="4"/>
        <v>519</v>
      </c>
      <c r="AB27" s="9">
        <f t="shared" si="4"/>
        <v>478</v>
      </c>
      <c r="AC27" s="9">
        <f t="shared" ref="AC27" si="5">SUBTOTAL(9,AC5:AC25)</f>
        <v>570</v>
      </c>
    </row>
    <row r="28" spans="1:29" ht="13.5" customHeight="1" outlineLevel="1" x14ac:dyDescent="0.3">
      <c r="A28" s="6"/>
      <c r="B28" s="10" t="s">
        <v>43</v>
      </c>
      <c r="C28" s="5"/>
      <c r="D28" s="9"/>
      <c r="E28" s="25">
        <f>SUM(E27/D27)-1</f>
        <v>3.1914893617021267E-2</v>
      </c>
      <c r="F28" s="25">
        <f t="shared" ref="F28:AC28" si="6">SUM(F27/E27)-1</f>
        <v>6.8728522336769737E-2</v>
      </c>
      <c r="G28" s="25">
        <f t="shared" si="6"/>
        <v>4.8231511254019255E-2</v>
      </c>
      <c r="H28" s="25">
        <f t="shared" si="6"/>
        <v>0.17177914110429437</v>
      </c>
      <c r="I28" s="25">
        <f t="shared" si="6"/>
        <v>5.2356020942408321E-2</v>
      </c>
      <c r="J28" s="25">
        <f t="shared" si="6"/>
        <v>-2.7363184079602032E-2</v>
      </c>
      <c r="K28" s="25">
        <f t="shared" si="6"/>
        <v>-0.18414322250639381</v>
      </c>
      <c r="L28" s="25">
        <f t="shared" si="6"/>
        <v>-9.4043887147335914E-3</v>
      </c>
      <c r="M28" s="25">
        <f t="shared" si="6"/>
        <v>0.20569620253164556</v>
      </c>
      <c r="N28" s="25">
        <f t="shared" si="6"/>
        <v>-0.20472440944881887</v>
      </c>
      <c r="O28" s="25">
        <f t="shared" si="6"/>
        <v>0.12541254125412538</v>
      </c>
      <c r="P28" s="25">
        <f t="shared" si="6"/>
        <v>0.17302052785923761</v>
      </c>
      <c r="Q28" s="25">
        <f t="shared" si="6"/>
        <v>-5.2499999999999991E-2</v>
      </c>
      <c r="R28" s="25">
        <f t="shared" si="6"/>
        <v>0.16622691292875991</v>
      </c>
      <c r="S28" s="25">
        <f t="shared" si="6"/>
        <v>6.7873303167420573E-3</v>
      </c>
      <c r="T28" s="25">
        <f t="shared" si="6"/>
        <v>0.24943820224719104</v>
      </c>
      <c r="U28" s="25">
        <f t="shared" si="6"/>
        <v>4.3165467625899234E-2</v>
      </c>
      <c r="V28" s="25">
        <f t="shared" si="6"/>
        <v>2.5862068965517349E-2</v>
      </c>
      <c r="W28" s="25">
        <f t="shared" si="6"/>
        <v>6.7226890756302282E-3</v>
      </c>
      <c r="X28" s="25">
        <f t="shared" si="6"/>
        <v>-0.11018363939899833</v>
      </c>
      <c r="Y28" s="25">
        <f t="shared" si="6"/>
        <v>3.9399624765478425E-2</v>
      </c>
      <c r="Z28" s="25">
        <f t="shared" si="6"/>
        <v>-1.9855595667869985E-2</v>
      </c>
      <c r="AA28" s="25">
        <f t="shared" si="6"/>
        <v>-4.4198895027624308E-2</v>
      </c>
      <c r="AB28" s="25">
        <f t="shared" si="6"/>
        <v>-7.899807321772645E-2</v>
      </c>
      <c r="AC28" s="25">
        <f t="shared" si="6"/>
        <v>0.19246861924686187</v>
      </c>
    </row>
    <row r="29" spans="1:29" ht="13.5" customHeight="1" outlineLevel="1" x14ac:dyDescent="0.3">
      <c r="A29" s="6"/>
      <c r="B29" s="10"/>
      <c r="C29" s="5"/>
      <c r="G29" s="5"/>
      <c r="H29" s="5"/>
      <c r="I29" s="5"/>
      <c r="J29" s="5"/>
      <c r="K29" s="5"/>
    </row>
    <row r="30" spans="1:29" ht="13" x14ac:dyDescent="0.3">
      <c r="B30" s="10" t="s">
        <v>40</v>
      </c>
    </row>
    <row r="31" spans="1:29" x14ac:dyDescent="0.25">
      <c r="B31" s="68" t="s">
        <v>64</v>
      </c>
    </row>
  </sheetData>
  <mergeCells count="1">
    <mergeCell ref="B1:K1"/>
  </mergeCells>
  <printOptions gridLines="1"/>
  <pageMargins left="0.25" right="0.25" top="0.75" bottom="0.75" header="0.3" footer="0.3"/>
  <pageSetup scale="67" orientation="landscape" r:id="rId1"/>
  <headerFooter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BS</vt:lpstr>
      <vt:lpstr>MS</vt:lpstr>
      <vt:lpstr>PhD</vt:lpstr>
      <vt:lpstr>Total Degrees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Davidson</dc:creator>
  <cp:lastModifiedBy>April Davidson</cp:lastModifiedBy>
  <cp:lastPrinted>2024-09-02T21:36:46Z</cp:lastPrinted>
  <dcterms:created xsi:type="dcterms:W3CDTF">2008-03-04T17:14:37Z</dcterms:created>
  <dcterms:modified xsi:type="dcterms:W3CDTF">2025-09-13T20:49:49Z</dcterms:modified>
</cp:coreProperties>
</file>