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nmm-my.sharepoint.com/personal/iselab_unm_edu/Documents/Documents/Templates for Proposals/"/>
    </mc:Choice>
  </mc:AlternateContent>
  <xr:revisionPtr revIDLastSave="12" documentId="8_{EBB395E1-D88C-2740-9CC8-762DACA29246}" xr6:coauthVersionLast="47" xr6:coauthVersionMax="47" xr10:uidLastSave="{5B9BD5C0-D6CD-DC49-B1EB-805EBD45B4CC}"/>
  <bookViews>
    <workbookView xWindow="0" yWindow="760" windowWidth="38400" windowHeight="19680" xr2:uid="{00000000-000D-0000-FFFF-FFFF00000000}"/>
  </bookViews>
  <sheets>
    <sheet name="Lead PI" sheetId="1" r:id="rId1"/>
    <sheet name="PI Two" sheetId="2" r:id="rId2"/>
    <sheet name="PI Three" sheetId="12" r:id="rId3"/>
    <sheet name="PI Four" sheetId="13" r:id="rId4"/>
    <sheet name="PI Five" sheetId="14" r:id="rId5"/>
    <sheet name="PI Six" sheetId="16" r:id="rId6"/>
    <sheet name="PI Seven" sheetId="17" r:id="rId7"/>
    <sheet name="PI Eight" sheetId="18" r:id="rId8"/>
    <sheet name="PI Nine" sheetId="19" r:id="rId9"/>
    <sheet name="PI Ten" sheetId="20" r:id="rId10"/>
    <sheet name="Summary" sheetId="21" r:id="rId1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2" i="20" l="1"/>
  <c r="B112" i="19"/>
  <c r="B112" i="18"/>
  <c r="B112" i="17"/>
  <c r="B112" i="16"/>
  <c r="B112" i="14"/>
  <c r="B112" i="13"/>
  <c r="B112" i="12"/>
  <c r="B112" i="2"/>
  <c r="F109" i="1"/>
  <c r="D96" i="1" l="1"/>
  <c r="H96" i="1"/>
  <c r="L96" i="1"/>
  <c r="P96" i="1"/>
  <c r="T96" i="1"/>
  <c r="X96" i="1"/>
  <c r="AB101" i="20"/>
  <c r="AA101" i="20"/>
  <c r="W101" i="20"/>
  <c r="X101" i="20" s="1"/>
  <c r="S101" i="20"/>
  <c r="T101" i="20" s="1"/>
  <c r="O101" i="20"/>
  <c r="P101" i="20" s="1"/>
  <c r="L101" i="20"/>
  <c r="K101" i="20"/>
  <c r="G101" i="20"/>
  <c r="H101" i="20" s="1"/>
  <c r="C101" i="20"/>
  <c r="D101" i="20" s="1"/>
  <c r="AA100" i="20"/>
  <c r="AB100" i="20" s="1"/>
  <c r="X100" i="20"/>
  <c r="W100" i="20"/>
  <c r="S100" i="20"/>
  <c r="T100" i="20" s="1"/>
  <c r="O100" i="20"/>
  <c r="P100" i="20" s="1"/>
  <c r="K100" i="20"/>
  <c r="L100" i="20" s="1"/>
  <c r="H100" i="20"/>
  <c r="G100" i="20"/>
  <c r="C100" i="20"/>
  <c r="D100" i="20" s="1"/>
  <c r="AA99" i="20"/>
  <c r="AB99" i="20" s="1"/>
  <c r="W99" i="20"/>
  <c r="X99" i="20" s="1"/>
  <c r="T99" i="20"/>
  <c r="S99" i="20"/>
  <c r="O99" i="20"/>
  <c r="P99" i="20" s="1"/>
  <c r="K99" i="20"/>
  <c r="L99" i="20" s="1"/>
  <c r="G99" i="20"/>
  <c r="H99" i="20" s="1"/>
  <c r="D99" i="20"/>
  <c r="C99" i="20"/>
  <c r="Z96" i="20"/>
  <c r="AB96" i="20" s="1"/>
  <c r="V96" i="20"/>
  <c r="X96" i="20" s="1"/>
  <c r="R96" i="20"/>
  <c r="T96" i="20" s="1"/>
  <c r="N96" i="20"/>
  <c r="P96" i="20" s="1"/>
  <c r="J96" i="20"/>
  <c r="L96" i="20" s="1"/>
  <c r="F96" i="20"/>
  <c r="H96" i="20" s="1"/>
  <c r="B96" i="20"/>
  <c r="D96" i="20" s="1"/>
  <c r="AB95" i="20"/>
  <c r="Z95" i="20"/>
  <c r="V95" i="20"/>
  <c r="X95" i="20" s="1"/>
  <c r="R95" i="20"/>
  <c r="T95" i="20" s="1"/>
  <c r="N95" i="20"/>
  <c r="P95" i="20" s="1"/>
  <c r="L95" i="20"/>
  <c r="J95" i="20"/>
  <c r="F95" i="20"/>
  <c r="H95" i="20" s="1"/>
  <c r="B95" i="20"/>
  <c r="D95" i="20" s="1"/>
  <c r="Z94" i="20"/>
  <c r="AB94" i="20" s="1"/>
  <c r="X94" i="20"/>
  <c r="V94" i="20"/>
  <c r="R94" i="20"/>
  <c r="T94" i="20" s="1"/>
  <c r="N94" i="20"/>
  <c r="P94" i="20" s="1"/>
  <c r="J94" i="20"/>
  <c r="L94" i="20" s="1"/>
  <c r="H94" i="20"/>
  <c r="F94" i="20"/>
  <c r="B94" i="20"/>
  <c r="D94" i="20" s="1"/>
  <c r="Z93" i="20"/>
  <c r="AB93" i="20" s="1"/>
  <c r="V93" i="20"/>
  <c r="X93" i="20" s="1"/>
  <c r="T93" i="20"/>
  <c r="R93" i="20"/>
  <c r="N93" i="20"/>
  <c r="P93" i="20" s="1"/>
  <c r="L93" i="20"/>
  <c r="J93" i="20"/>
  <c r="F93" i="20"/>
  <c r="H93" i="20" s="1"/>
  <c r="D93" i="20"/>
  <c r="B93" i="20"/>
  <c r="Z92" i="20"/>
  <c r="AB92" i="20" s="1"/>
  <c r="X92" i="20"/>
  <c r="V92" i="20"/>
  <c r="R92" i="20"/>
  <c r="T92" i="20" s="1"/>
  <c r="P92" i="20"/>
  <c r="N92" i="20"/>
  <c r="J92" i="20"/>
  <c r="L92" i="20" s="1"/>
  <c r="H92" i="20"/>
  <c r="F92" i="20"/>
  <c r="B92" i="20"/>
  <c r="D92" i="20" s="1"/>
  <c r="AB91" i="20"/>
  <c r="Z91" i="20"/>
  <c r="V91" i="20"/>
  <c r="X91" i="20" s="1"/>
  <c r="T91" i="20"/>
  <c r="R91" i="20"/>
  <c r="N91" i="20"/>
  <c r="P91" i="20" s="1"/>
  <c r="L91" i="20"/>
  <c r="J91" i="20"/>
  <c r="F91" i="20"/>
  <c r="H91" i="20" s="1"/>
  <c r="D91" i="20"/>
  <c r="B91" i="20"/>
  <c r="Z90" i="20"/>
  <c r="AB90" i="20" s="1"/>
  <c r="X90" i="20"/>
  <c r="V90" i="20"/>
  <c r="R90" i="20"/>
  <c r="T90" i="20" s="1"/>
  <c r="P90" i="20"/>
  <c r="N90" i="20"/>
  <c r="J90" i="20"/>
  <c r="L90" i="20" s="1"/>
  <c r="H90" i="20"/>
  <c r="F90" i="20"/>
  <c r="B90" i="20"/>
  <c r="D90" i="20" s="1"/>
  <c r="AA101" i="19"/>
  <c r="AB101" i="19" s="1"/>
  <c r="W101" i="19"/>
  <c r="X101" i="19" s="1"/>
  <c r="T101" i="19"/>
  <c r="S101" i="19"/>
  <c r="O101" i="19"/>
  <c r="P101" i="19" s="1"/>
  <c r="L101" i="19"/>
  <c r="K101" i="19"/>
  <c r="G101" i="19"/>
  <c r="H101" i="19" s="1"/>
  <c r="D101" i="19"/>
  <c r="C101" i="19"/>
  <c r="AA100" i="19"/>
  <c r="AB100" i="19" s="1"/>
  <c r="X100" i="19"/>
  <c r="W100" i="19"/>
  <c r="S100" i="19"/>
  <c r="T100" i="19" s="1"/>
  <c r="P100" i="19"/>
  <c r="O100" i="19"/>
  <c r="K100" i="19"/>
  <c r="L100" i="19" s="1"/>
  <c r="H100" i="19"/>
  <c r="G100" i="19"/>
  <c r="C100" i="19"/>
  <c r="D100" i="19" s="1"/>
  <c r="AB99" i="19"/>
  <c r="AA99" i="19"/>
  <c r="W99" i="19"/>
  <c r="X99" i="19" s="1"/>
  <c r="T99" i="19"/>
  <c r="S99" i="19"/>
  <c r="O99" i="19"/>
  <c r="P99" i="19" s="1"/>
  <c r="L99" i="19"/>
  <c r="K99" i="19"/>
  <c r="G99" i="19"/>
  <c r="H99" i="19" s="1"/>
  <c r="D99" i="19"/>
  <c r="C99" i="19"/>
  <c r="Z96" i="19"/>
  <c r="AB96" i="19" s="1"/>
  <c r="X96" i="19"/>
  <c r="V96" i="19"/>
  <c r="R96" i="19"/>
  <c r="T96" i="19" s="1"/>
  <c r="P96" i="19"/>
  <c r="N96" i="19"/>
  <c r="J96" i="19"/>
  <c r="L96" i="19" s="1"/>
  <c r="F96" i="19"/>
  <c r="H96" i="19" s="1"/>
  <c r="B96" i="19"/>
  <c r="D96" i="19" s="1"/>
  <c r="AB95" i="19"/>
  <c r="Z95" i="19"/>
  <c r="X95" i="19"/>
  <c r="V95" i="19"/>
  <c r="T95" i="19"/>
  <c r="R95" i="19"/>
  <c r="N95" i="19"/>
  <c r="P95" i="19" s="1"/>
  <c r="L95" i="19"/>
  <c r="J95" i="19"/>
  <c r="H95" i="19"/>
  <c r="F95" i="19"/>
  <c r="D95" i="19"/>
  <c r="B95" i="19"/>
  <c r="Z94" i="19"/>
  <c r="AB94" i="19" s="1"/>
  <c r="X94" i="19"/>
  <c r="V94" i="19"/>
  <c r="T94" i="19"/>
  <c r="R94" i="19"/>
  <c r="P94" i="19"/>
  <c r="N94" i="19"/>
  <c r="J94" i="19"/>
  <c r="L94" i="19" s="1"/>
  <c r="H94" i="19"/>
  <c r="F94" i="19"/>
  <c r="D94" i="19"/>
  <c r="B94" i="19"/>
  <c r="AB93" i="19"/>
  <c r="Z93" i="19"/>
  <c r="V93" i="19"/>
  <c r="X93" i="19" s="1"/>
  <c r="T93" i="19"/>
  <c r="R93" i="19"/>
  <c r="P93" i="19"/>
  <c r="N93" i="19"/>
  <c r="L93" i="19"/>
  <c r="J93" i="19"/>
  <c r="F93" i="19"/>
  <c r="H93" i="19" s="1"/>
  <c r="D93" i="19"/>
  <c r="B93" i="19"/>
  <c r="AB92" i="19"/>
  <c r="Z92" i="19"/>
  <c r="X92" i="19"/>
  <c r="V92" i="19"/>
  <c r="R92" i="19"/>
  <c r="T92" i="19" s="1"/>
  <c r="P92" i="19"/>
  <c r="N92" i="19"/>
  <c r="L92" i="19"/>
  <c r="J92" i="19"/>
  <c r="H92" i="19"/>
  <c r="F92" i="19"/>
  <c r="B92" i="19"/>
  <c r="D92" i="19" s="1"/>
  <c r="AB91" i="19"/>
  <c r="Z91" i="19"/>
  <c r="X91" i="19"/>
  <c r="V91" i="19"/>
  <c r="T91" i="19"/>
  <c r="R91" i="19"/>
  <c r="N91" i="19"/>
  <c r="P91" i="19" s="1"/>
  <c r="L91" i="19"/>
  <c r="J91" i="19"/>
  <c r="H91" i="19"/>
  <c r="F91" i="19"/>
  <c r="D91" i="19"/>
  <c r="B91" i="19"/>
  <c r="Z90" i="19"/>
  <c r="AB90" i="19" s="1"/>
  <c r="X90" i="19"/>
  <c r="V90" i="19"/>
  <c r="T90" i="19"/>
  <c r="R90" i="19"/>
  <c r="P90" i="19"/>
  <c r="N90" i="19"/>
  <c r="J90" i="19"/>
  <c r="L90" i="19" s="1"/>
  <c r="H90" i="19"/>
  <c r="F90" i="19"/>
  <c r="D90" i="19"/>
  <c r="B90" i="19"/>
  <c r="AA101" i="18"/>
  <c r="AB101" i="18" s="1"/>
  <c r="X101" i="18"/>
  <c r="W101" i="18"/>
  <c r="S101" i="18"/>
  <c r="T101" i="18" s="1"/>
  <c r="P101" i="18"/>
  <c r="O101" i="18"/>
  <c r="K101" i="18"/>
  <c r="L101" i="18" s="1"/>
  <c r="H101" i="18"/>
  <c r="G101" i="18"/>
  <c r="C101" i="18"/>
  <c r="D101" i="18" s="1"/>
  <c r="AB100" i="18"/>
  <c r="AA100" i="18"/>
  <c r="W100" i="18"/>
  <c r="X100" i="18" s="1"/>
  <c r="T100" i="18"/>
  <c r="S100" i="18"/>
  <c r="O100" i="18"/>
  <c r="P100" i="18" s="1"/>
  <c r="L100" i="18"/>
  <c r="K100" i="18"/>
  <c r="G100" i="18"/>
  <c r="H100" i="18" s="1"/>
  <c r="D100" i="18"/>
  <c r="C100" i="18"/>
  <c r="AA99" i="18"/>
  <c r="AB99" i="18" s="1"/>
  <c r="X99" i="18"/>
  <c r="W99" i="18"/>
  <c r="S99" i="18"/>
  <c r="T99" i="18" s="1"/>
  <c r="P99" i="18"/>
  <c r="O99" i="18"/>
  <c r="K99" i="18"/>
  <c r="L99" i="18" s="1"/>
  <c r="H99" i="18"/>
  <c r="G99" i="18"/>
  <c r="C99" i="18"/>
  <c r="D99" i="18" s="1"/>
  <c r="Z96" i="18"/>
  <c r="AB96" i="18" s="1"/>
  <c r="V96" i="18"/>
  <c r="X96" i="18" s="1"/>
  <c r="R96" i="18"/>
  <c r="T96" i="18" s="1"/>
  <c r="N96" i="18"/>
  <c r="P96" i="18" s="1"/>
  <c r="L96" i="18"/>
  <c r="J96" i="18"/>
  <c r="F96" i="18"/>
  <c r="H96" i="18" s="1"/>
  <c r="B96" i="18"/>
  <c r="D96" i="18" s="1"/>
  <c r="Z95" i="18"/>
  <c r="AB95" i="18" s="1"/>
  <c r="X95" i="18"/>
  <c r="V95" i="18"/>
  <c r="R95" i="18"/>
  <c r="T95" i="18" s="1"/>
  <c r="P95" i="18"/>
  <c r="N95" i="18"/>
  <c r="J95" i="18"/>
  <c r="L95" i="18" s="1"/>
  <c r="H95" i="18"/>
  <c r="F95" i="18"/>
  <c r="B95" i="18"/>
  <c r="D95" i="18" s="1"/>
  <c r="AB94" i="18"/>
  <c r="Z94" i="18"/>
  <c r="V94" i="18"/>
  <c r="X94" i="18" s="1"/>
  <c r="T94" i="18"/>
  <c r="R94" i="18"/>
  <c r="N94" i="18"/>
  <c r="P94" i="18" s="1"/>
  <c r="L94" i="18"/>
  <c r="J94" i="18"/>
  <c r="F94" i="18"/>
  <c r="H94" i="18" s="1"/>
  <c r="D94" i="18"/>
  <c r="B94" i="18"/>
  <c r="Z93" i="18"/>
  <c r="AB93" i="18" s="1"/>
  <c r="X93" i="18"/>
  <c r="V93" i="18"/>
  <c r="R93" i="18"/>
  <c r="T93" i="18" s="1"/>
  <c r="P93" i="18"/>
  <c r="N93" i="18"/>
  <c r="J93" i="18"/>
  <c r="L93" i="18" s="1"/>
  <c r="H93" i="18"/>
  <c r="F93" i="18"/>
  <c r="B93" i="18"/>
  <c r="D93" i="18" s="1"/>
  <c r="AB92" i="18"/>
  <c r="Z92" i="18"/>
  <c r="V92" i="18"/>
  <c r="X92" i="18" s="1"/>
  <c r="T92" i="18"/>
  <c r="R92" i="18"/>
  <c r="N92" i="18"/>
  <c r="P92" i="18" s="1"/>
  <c r="L92" i="18"/>
  <c r="J92" i="18"/>
  <c r="F92" i="18"/>
  <c r="H92" i="18" s="1"/>
  <c r="D92" i="18"/>
  <c r="B92" i="18"/>
  <c r="Z91" i="18"/>
  <c r="AB91" i="18" s="1"/>
  <c r="X91" i="18"/>
  <c r="V91" i="18"/>
  <c r="R91" i="18"/>
  <c r="T91" i="18" s="1"/>
  <c r="P91" i="18"/>
  <c r="N91" i="18"/>
  <c r="J91" i="18"/>
  <c r="L91" i="18" s="1"/>
  <c r="H91" i="18"/>
  <c r="F91" i="18"/>
  <c r="B91" i="18"/>
  <c r="D91" i="18" s="1"/>
  <c r="AB90" i="18"/>
  <c r="Z90" i="18"/>
  <c r="V90" i="18"/>
  <c r="X90" i="18" s="1"/>
  <c r="T90" i="18"/>
  <c r="R90" i="18"/>
  <c r="N90" i="18"/>
  <c r="P90" i="18" s="1"/>
  <c r="L90" i="18"/>
  <c r="J90" i="18"/>
  <c r="F90" i="18"/>
  <c r="H90" i="18" s="1"/>
  <c r="D90" i="18"/>
  <c r="B90" i="18"/>
  <c r="AB101" i="17"/>
  <c r="AA101" i="17"/>
  <c r="W101" i="17"/>
  <c r="X101" i="17" s="1"/>
  <c r="T101" i="17"/>
  <c r="S101" i="17"/>
  <c r="O101" i="17"/>
  <c r="P101" i="17" s="1"/>
  <c r="L101" i="17"/>
  <c r="K101" i="17"/>
  <c r="G101" i="17"/>
  <c r="H101" i="17" s="1"/>
  <c r="D101" i="17"/>
  <c r="C101" i="17"/>
  <c r="AA100" i="17"/>
  <c r="AB100" i="17" s="1"/>
  <c r="X100" i="17"/>
  <c r="W100" i="17"/>
  <c r="S100" i="17"/>
  <c r="T100" i="17" s="1"/>
  <c r="P100" i="17"/>
  <c r="O100" i="17"/>
  <c r="K100" i="17"/>
  <c r="L100" i="17" s="1"/>
  <c r="H100" i="17"/>
  <c r="G100" i="17"/>
  <c r="C100" i="17"/>
  <c r="D100" i="17" s="1"/>
  <c r="AB99" i="17"/>
  <c r="AA99" i="17"/>
  <c r="W99" i="17"/>
  <c r="X99" i="17" s="1"/>
  <c r="T99" i="17"/>
  <c r="S99" i="17"/>
  <c r="O99" i="17"/>
  <c r="P99" i="17" s="1"/>
  <c r="L99" i="17"/>
  <c r="K99" i="17"/>
  <c r="G99" i="17"/>
  <c r="H99" i="17" s="1"/>
  <c r="D99" i="17"/>
  <c r="C99" i="17"/>
  <c r="Z96" i="17"/>
  <c r="AB96" i="17" s="1"/>
  <c r="V96" i="17"/>
  <c r="X96" i="17" s="1"/>
  <c r="R96" i="17"/>
  <c r="T96" i="17" s="1"/>
  <c r="N96" i="17"/>
  <c r="P96" i="17" s="1"/>
  <c r="J96" i="17"/>
  <c r="L96" i="17" s="1"/>
  <c r="F96" i="17"/>
  <c r="H96" i="17" s="1"/>
  <c r="B96" i="17"/>
  <c r="D96" i="17" s="1"/>
  <c r="AB95" i="17"/>
  <c r="Z95" i="17"/>
  <c r="V95" i="17"/>
  <c r="X95" i="17" s="1"/>
  <c r="T95" i="17"/>
  <c r="R95" i="17"/>
  <c r="N95" i="17"/>
  <c r="P95" i="17" s="1"/>
  <c r="L95" i="17"/>
  <c r="J95" i="17"/>
  <c r="F95" i="17"/>
  <c r="H95" i="17" s="1"/>
  <c r="D95" i="17"/>
  <c r="B95" i="17"/>
  <c r="Z94" i="17"/>
  <c r="AB94" i="17" s="1"/>
  <c r="X94" i="17"/>
  <c r="V94" i="17"/>
  <c r="R94" i="17"/>
  <c r="T94" i="17" s="1"/>
  <c r="P94" i="17"/>
  <c r="N94" i="17"/>
  <c r="J94" i="17"/>
  <c r="L94" i="17" s="1"/>
  <c r="H94" i="17"/>
  <c r="F94" i="17"/>
  <c r="B94" i="17"/>
  <c r="D94" i="17" s="1"/>
  <c r="AB93" i="17"/>
  <c r="Z93" i="17"/>
  <c r="V93" i="17"/>
  <c r="X93" i="17" s="1"/>
  <c r="T93" i="17"/>
  <c r="R93" i="17"/>
  <c r="N93" i="17"/>
  <c r="P93" i="17" s="1"/>
  <c r="L93" i="17"/>
  <c r="J93" i="17"/>
  <c r="F93" i="17"/>
  <c r="H93" i="17" s="1"/>
  <c r="D93" i="17"/>
  <c r="B93" i="17"/>
  <c r="Z92" i="17"/>
  <c r="AB92" i="17" s="1"/>
  <c r="X92" i="17"/>
  <c r="V92" i="17"/>
  <c r="R92" i="17"/>
  <c r="T92" i="17" s="1"/>
  <c r="P92" i="17"/>
  <c r="N92" i="17"/>
  <c r="J92" i="17"/>
  <c r="L92" i="17" s="1"/>
  <c r="H92" i="17"/>
  <c r="F92" i="17"/>
  <c r="B92" i="17"/>
  <c r="D92" i="17" s="1"/>
  <c r="AB91" i="17"/>
  <c r="Z91" i="17"/>
  <c r="V91" i="17"/>
  <c r="X91" i="17" s="1"/>
  <c r="T91" i="17"/>
  <c r="R91" i="17"/>
  <c r="N91" i="17"/>
  <c r="P91" i="17" s="1"/>
  <c r="L91" i="17"/>
  <c r="J91" i="17"/>
  <c r="F91" i="17"/>
  <c r="H91" i="17" s="1"/>
  <c r="D91" i="17"/>
  <c r="B91" i="17"/>
  <c r="Z90" i="17"/>
  <c r="AB90" i="17" s="1"/>
  <c r="X90" i="17"/>
  <c r="V90" i="17"/>
  <c r="R90" i="17"/>
  <c r="T90" i="17" s="1"/>
  <c r="P90" i="17"/>
  <c r="N90" i="17"/>
  <c r="J90" i="17"/>
  <c r="L90" i="17" s="1"/>
  <c r="H90" i="17"/>
  <c r="F90" i="17"/>
  <c r="B90" i="17"/>
  <c r="D90" i="17" s="1"/>
  <c r="AA101" i="16"/>
  <c r="AB101" i="16" s="1"/>
  <c r="W101" i="16"/>
  <c r="X101" i="16" s="1"/>
  <c r="T101" i="16"/>
  <c r="S101" i="16"/>
  <c r="O101" i="16"/>
  <c r="P101" i="16" s="1"/>
  <c r="K101" i="16"/>
  <c r="L101" i="16" s="1"/>
  <c r="G101" i="16"/>
  <c r="H101" i="16" s="1"/>
  <c r="D101" i="16"/>
  <c r="C101" i="16"/>
  <c r="AA100" i="16"/>
  <c r="AB100" i="16" s="1"/>
  <c r="W100" i="16"/>
  <c r="X100" i="16" s="1"/>
  <c r="S100" i="16"/>
  <c r="T100" i="16" s="1"/>
  <c r="P100" i="16"/>
  <c r="O100" i="16"/>
  <c r="K100" i="16"/>
  <c r="L100" i="16" s="1"/>
  <c r="G100" i="16"/>
  <c r="H100" i="16" s="1"/>
  <c r="C100" i="16"/>
  <c r="D100" i="16" s="1"/>
  <c r="AB99" i="16"/>
  <c r="AA99" i="16"/>
  <c r="W99" i="16"/>
  <c r="X99" i="16" s="1"/>
  <c r="S99" i="16"/>
  <c r="T99" i="16" s="1"/>
  <c r="O99" i="16"/>
  <c r="P99" i="16" s="1"/>
  <c r="L99" i="16"/>
  <c r="K99" i="16"/>
  <c r="G99" i="16"/>
  <c r="H99" i="16" s="1"/>
  <c r="C99" i="16"/>
  <c r="D99" i="16" s="1"/>
  <c r="Z96" i="16"/>
  <c r="AB96" i="16" s="1"/>
  <c r="V96" i="16"/>
  <c r="X96" i="16" s="1"/>
  <c r="R96" i="16"/>
  <c r="T96" i="16" s="1"/>
  <c r="N96" i="16"/>
  <c r="P96" i="16" s="1"/>
  <c r="J96" i="16"/>
  <c r="L96" i="16" s="1"/>
  <c r="F96" i="16"/>
  <c r="H96" i="16" s="1"/>
  <c r="B96" i="16"/>
  <c r="D96" i="16" s="1"/>
  <c r="Z95" i="16"/>
  <c r="AB95" i="16" s="1"/>
  <c r="V95" i="16"/>
  <c r="X95" i="16" s="1"/>
  <c r="T95" i="16"/>
  <c r="R95" i="16"/>
  <c r="N95" i="16"/>
  <c r="P95" i="16" s="1"/>
  <c r="J95" i="16"/>
  <c r="L95" i="16" s="1"/>
  <c r="F95" i="16"/>
  <c r="H95" i="16" s="1"/>
  <c r="D95" i="16"/>
  <c r="B95" i="16"/>
  <c r="Z94" i="16"/>
  <c r="AB94" i="16" s="1"/>
  <c r="V94" i="16"/>
  <c r="X94" i="16" s="1"/>
  <c r="R94" i="16"/>
  <c r="T94" i="16" s="1"/>
  <c r="P94" i="16"/>
  <c r="N94" i="16"/>
  <c r="J94" i="16"/>
  <c r="L94" i="16" s="1"/>
  <c r="F94" i="16"/>
  <c r="H94" i="16" s="1"/>
  <c r="B94" i="16"/>
  <c r="D94" i="16" s="1"/>
  <c r="AB93" i="16"/>
  <c r="Z93" i="16"/>
  <c r="V93" i="16"/>
  <c r="X93" i="16" s="1"/>
  <c r="R93" i="16"/>
  <c r="T93" i="16" s="1"/>
  <c r="N93" i="16"/>
  <c r="P93" i="16" s="1"/>
  <c r="L93" i="16"/>
  <c r="J93" i="16"/>
  <c r="F93" i="16"/>
  <c r="H93" i="16" s="1"/>
  <c r="B93" i="16"/>
  <c r="D93" i="16" s="1"/>
  <c r="Z92" i="16"/>
  <c r="AB92" i="16" s="1"/>
  <c r="X92" i="16"/>
  <c r="V92" i="16"/>
  <c r="R92" i="16"/>
  <c r="T92" i="16" s="1"/>
  <c r="N92" i="16"/>
  <c r="P92" i="16" s="1"/>
  <c r="J92" i="16"/>
  <c r="L92" i="16" s="1"/>
  <c r="H92" i="16"/>
  <c r="F92" i="16"/>
  <c r="B92" i="16"/>
  <c r="D92" i="16" s="1"/>
  <c r="Z91" i="16"/>
  <c r="AB91" i="16" s="1"/>
  <c r="V91" i="16"/>
  <c r="X91" i="16" s="1"/>
  <c r="T91" i="16"/>
  <c r="R91" i="16"/>
  <c r="N91" i="16"/>
  <c r="P91" i="16" s="1"/>
  <c r="J91" i="16"/>
  <c r="L91" i="16" s="1"/>
  <c r="F91" i="16"/>
  <c r="H91" i="16" s="1"/>
  <c r="D91" i="16"/>
  <c r="B91" i="16"/>
  <c r="Z90" i="16"/>
  <c r="AB90" i="16" s="1"/>
  <c r="V90" i="16"/>
  <c r="X90" i="16" s="1"/>
  <c r="R90" i="16"/>
  <c r="T90" i="16" s="1"/>
  <c r="P90" i="16"/>
  <c r="N90" i="16"/>
  <c r="J90" i="16"/>
  <c r="L90" i="16" s="1"/>
  <c r="F90" i="16"/>
  <c r="H90" i="16" s="1"/>
  <c r="B90" i="16"/>
  <c r="D90" i="16" s="1"/>
  <c r="AA101" i="14"/>
  <c r="AB101" i="14" s="1"/>
  <c r="W101" i="14"/>
  <c r="X101" i="14" s="1"/>
  <c r="T101" i="14"/>
  <c r="S101" i="14"/>
  <c r="O101" i="14"/>
  <c r="P101" i="14" s="1"/>
  <c r="K101" i="14"/>
  <c r="L101" i="14" s="1"/>
  <c r="G101" i="14"/>
  <c r="H101" i="14" s="1"/>
  <c r="D101" i="14"/>
  <c r="C101" i="14"/>
  <c r="AA100" i="14"/>
  <c r="AB100" i="14" s="1"/>
  <c r="W100" i="14"/>
  <c r="X100" i="14" s="1"/>
  <c r="S100" i="14"/>
  <c r="T100" i="14" s="1"/>
  <c r="P100" i="14"/>
  <c r="O100" i="14"/>
  <c r="K100" i="14"/>
  <c r="L100" i="14" s="1"/>
  <c r="G100" i="14"/>
  <c r="H100" i="14" s="1"/>
  <c r="C100" i="14"/>
  <c r="D100" i="14" s="1"/>
  <c r="AB99" i="14"/>
  <c r="AA99" i="14"/>
  <c r="W99" i="14"/>
  <c r="X99" i="14" s="1"/>
  <c r="S99" i="14"/>
  <c r="T99" i="14" s="1"/>
  <c r="O99" i="14"/>
  <c r="P99" i="14" s="1"/>
  <c r="L99" i="14"/>
  <c r="K99" i="14"/>
  <c r="G99" i="14"/>
  <c r="H99" i="14" s="1"/>
  <c r="C99" i="14"/>
  <c r="D99" i="14" s="1"/>
  <c r="Z96" i="14"/>
  <c r="AB96" i="14" s="1"/>
  <c r="V96" i="14"/>
  <c r="X96" i="14" s="1"/>
  <c r="R96" i="14"/>
  <c r="T96" i="14" s="1"/>
  <c r="N96" i="14"/>
  <c r="P96" i="14" s="1"/>
  <c r="J96" i="14"/>
  <c r="L96" i="14" s="1"/>
  <c r="F96" i="14"/>
  <c r="H96" i="14" s="1"/>
  <c r="B96" i="14"/>
  <c r="D96" i="14" s="1"/>
  <c r="Z95" i="14"/>
  <c r="AB95" i="14" s="1"/>
  <c r="V95" i="14"/>
  <c r="X95" i="14" s="1"/>
  <c r="T95" i="14"/>
  <c r="R95" i="14"/>
  <c r="N95" i="14"/>
  <c r="P95" i="14" s="1"/>
  <c r="J95" i="14"/>
  <c r="L95" i="14" s="1"/>
  <c r="F95" i="14"/>
  <c r="H95" i="14" s="1"/>
  <c r="D95" i="14"/>
  <c r="B95" i="14"/>
  <c r="Z94" i="14"/>
  <c r="AB94" i="14" s="1"/>
  <c r="V94" i="14"/>
  <c r="X94" i="14" s="1"/>
  <c r="R94" i="14"/>
  <c r="T94" i="14" s="1"/>
  <c r="P94" i="14"/>
  <c r="N94" i="14"/>
  <c r="J94" i="14"/>
  <c r="L94" i="14" s="1"/>
  <c r="F94" i="14"/>
  <c r="H94" i="14" s="1"/>
  <c r="B94" i="14"/>
  <c r="D94" i="14" s="1"/>
  <c r="AB93" i="14"/>
  <c r="Z93" i="14"/>
  <c r="V93" i="14"/>
  <c r="X93" i="14" s="1"/>
  <c r="R93" i="14"/>
  <c r="T93" i="14" s="1"/>
  <c r="N93" i="14"/>
  <c r="P93" i="14" s="1"/>
  <c r="L93" i="14"/>
  <c r="J93" i="14"/>
  <c r="F93" i="14"/>
  <c r="H93" i="14" s="1"/>
  <c r="B93" i="14"/>
  <c r="D93" i="14" s="1"/>
  <c r="Z92" i="14"/>
  <c r="AB92" i="14" s="1"/>
  <c r="X92" i="14"/>
  <c r="V92" i="14"/>
  <c r="R92" i="14"/>
  <c r="T92" i="14" s="1"/>
  <c r="N92" i="14"/>
  <c r="P92" i="14" s="1"/>
  <c r="J92" i="14"/>
  <c r="L92" i="14" s="1"/>
  <c r="H92" i="14"/>
  <c r="F92" i="14"/>
  <c r="B92" i="14"/>
  <c r="D92" i="14" s="1"/>
  <c r="Z91" i="14"/>
  <c r="AB91" i="14" s="1"/>
  <c r="V91" i="14"/>
  <c r="X91" i="14" s="1"/>
  <c r="T91" i="14"/>
  <c r="R91" i="14"/>
  <c r="N91" i="14"/>
  <c r="P91" i="14" s="1"/>
  <c r="J91" i="14"/>
  <c r="L91" i="14" s="1"/>
  <c r="F91" i="14"/>
  <c r="H91" i="14" s="1"/>
  <c r="D91" i="14"/>
  <c r="B91" i="14"/>
  <c r="Z90" i="14"/>
  <c r="AB90" i="14" s="1"/>
  <c r="V90" i="14"/>
  <c r="X90" i="14" s="1"/>
  <c r="R90" i="14"/>
  <c r="T90" i="14" s="1"/>
  <c r="P90" i="14"/>
  <c r="N90" i="14"/>
  <c r="J90" i="14"/>
  <c r="L90" i="14" s="1"/>
  <c r="F90" i="14"/>
  <c r="H90" i="14" s="1"/>
  <c r="B90" i="14"/>
  <c r="D90" i="14" s="1"/>
  <c r="AA101" i="13"/>
  <c r="AB101" i="13" s="1"/>
  <c r="W101" i="13"/>
  <c r="X101" i="13" s="1"/>
  <c r="S101" i="13"/>
  <c r="T101" i="13" s="1"/>
  <c r="O101" i="13"/>
  <c r="P101" i="13" s="1"/>
  <c r="K101" i="13"/>
  <c r="L101" i="13" s="1"/>
  <c r="G101" i="13"/>
  <c r="H101" i="13" s="1"/>
  <c r="C101" i="13"/>
  <c r="D101" i="13" s="1"/>
  <c r="AA100" i="13"/>
  <c r="AB100" i="13" s="1"/>
  <c r="W100" i="13"/>
  <c r="X100" i="13" s="1"/>
  <c r="S100" i="13"/>
  <c r="T100" i="13" s="1"/>
  <c r="O100" i="13"/>
  <c r="P100" i="13" s="1"/>
  <c r="K100" i="13"/>
  <c r="L100" i="13" s="1"/>
  <c r="G100" i="13"/>
  <c r="H100" i="13" s="1"/>
  <c r="C100" i="13"/>
  <c r="D100" i="13" s="1"/>
  <c r="AA99" i="13"/>
  <c r="AB99" i="13" s="1"/>
  <c r="W99" i="13"/>
  <c r="X99" i="13" s="1"/>
  <c r="S99" i="13"/>
  <c r="T99" i="13" s="1"/>
  <c r="O99" i="13"/>
  <c r="P99" i="13" s="1"/>
  <c r="K99" i="13"/>
  <c r="L99" i="13" s="1"/>
  <c r="G99" i="13"/>
  <c r="H99" i="13" s="1"/>
  <c r="C99" i="13"/>
  <c r="D99" i="13" s="1"/>
  <c r="Z96" i="13"/>
  <c r="AB96" i="13" s="1"/>
  <c r="V96" i="13"/>
  <c r="X96" i="13" s="1"/>
  <c r="R96" i="13"/>
  <c r="T96" i="13" s="1"/>
  <c r="N96" i="13"/>
  <c r="P96" i="13" s="1"/>
  <c r="J96" i="13"/>
  <c r="L96" i="13" s="1"/>
  <c r="F96" i="13"/>
  <c r="H96" i="13" s="1"/>
  <c r="B96" i="13"/>
  <c r="D96" i="13" s="1"/>
  <c r="Z95" i="13"/>
  <c r="AB95" i="13" s="1"/>
  <c r="V95" i="13"/>
  <c r="X95" i="13" s="1"/>
  <c r="R95" i="13"/>
  <c r="T95" i="13" s="1"/>
  <c r="N95" i="13"/>
  <c r="P95" i="13" s="1"/>
  <c r="J95" i="13"/>
  <c r="L95" i="13" s="1"/>
  <c r="H95" i="13"/>
  <c r="F95" i="13"/>
  <c r="B95" i="13"/>
  <c r="D95" i="13" s="1"/>
  <c r="Z94" i="13"/>
  <c r="AB94" i="13" s="1"/>
  <c r="V94" i="13"/>
  <c r="X94" i="13" s="1"/>
  <c r="T94" i="13"/>
  <c r="R94" i="13"/>
  <c r="N94" i="13"/>
  <c r="P94" i="13" s="1"/>
  <c r="J94" i="13"/>
  <c r="L94" i="13" s="1"/>
  <c r="H94" i="13"/>
  <c r="F94" i="13"/>
  <c r="D94" i="13"/>
  <c r="B94" i="13"/>
  <c r="Z93" i="13"/>
  <c r="AB93" i="13" s="1"/>
  <c r="V93" i="13"/>
  <c r="X93" i="13" s="1"/>
  <c r="T93" i="13"/>
  <c r="R93" i="13"/>
  <c r="P93" i="13"/>
  <c r="N93" i="13"/>
  <c r="J93" i="13"/>
  <c r="L93" i="13" s="1"/>
  <c r="F93" i="13"/>
  <c r="H93" i="13" s="1"/>
  <c r="D93" i="13"/>
  <c r="B93" i="13"/>
  <c r="AB92" i="13"/>
  <c r="Z92" i="13"/>
  <c r="V92" i="13"/>
  <c r="X92" i="13" s="1"/>
  <c r="R92" i="13"/>
  <c r="T92" i="13" s="1"/>
  <c r="P92" i="13"/>
  <c r="N92" i="13"/>
  <c r="L92" i="13"/>
  <c r="J92" i="13"/>
  <c r="F92" i="13"/>
  <c r="H92" i="13" s="1"/>
  <c r="B92" i="13"/>
  <c r="D92" i="13" s="1"/>
  <c r="AB91" i="13"/>
  <c r="Z91" i="13"/>
  <c r="X91" i="13"/>
  <c r="V91" i="13"/>
  <c r="R91" i="13"/>
  <c r="T91" i="13" s="1"/>
  <c r="N91" i="13"/>
  <c r="P91" i="13" s="1"/>
  <c r="L91" i="13"/>
  <c r="J91" i="13"/>
  <c r="H91" i="13"/>
  <c r="F91" i="13"/>
  <c r="B91" i="13"/>
  <c r="D91" i="13" s="1"/>
  <c r="Z90" i="13"/>
  <c r="AB90" i="13" s="1"/>
  <c r="X90" i="13"/>
  <c r="V90" i="13"/>
  <c r="T90" i="13"/>
  <c r="R90" i="13"/>
  <c r="N90" i="13"/>
  <c r="P90" i="13" s="1"/>
  <c r="J90" i="13"/>
  <c r="L90" i="13" s="1"/>
  <c r="H90" i="13"/>
  <c r="F90" i="13"/>
  <c r="D90" i="13"/>
  <c r="B90" i="13"/>
  <c r="AB101" i="12"/>
  <c r="AA101" i="12"/>
  <c r="W101" i="12"/>
  <c r="X101" i="12" s="1"/>
  <c r="T101" i="12"/>
  <c r="S101" i="12"/>
  <c r="O101" i="12"/>
  <c r="P101" i="12" s="1"/>
  <c r="L101" i="12"/>
  <c r="K101" i="12"/>
  <c r="G101" i="12"/>
  <c r="H101" i="12" s="1"/>
  <c r="D101" i="12"/>
  <c r="C101" i="12"/>
  <c r="AA100" i="12"/>
  <c r="AB100" i="12" s="1"/>
  <c r="X100" i="12"/>
  <c r="W100" i="12"/>
  <c r="S100" i="12"/>
  <c r="T100" i="12" s="1"/>
  <c r="P100" i="12"/>
  <c r="O100" i="12"/>
  <c r="K100" i="12"/>
  <c r="L100" i="12" s="1"/>
  <c r="H100" i="12"/>
  <c r="G100" i="12"/>
  <c r="C100" i="12"/>
  <c r="D100" i="12" s="1"/>
  <c r="AB99" i="12"/>
  <c r="AA99" i="12"/>
  <c r="W99" i="12"/>
  <c r="X99" i="12" s="1"/>
  <c r="T99" i="12"/>
  <c r="S99" i="12"/>
  <c r="O99" i="12"/>
  <c r="P99" i="12" s="1"/>
  <c r="L99" i="12"/>
  <c r="K99" i="12"/>
  <c r="G99" i="12"/>
  <c r="H99" i="12" s="1"/>
  <c r="D99" i="12"/>
  <c r="C99" i="12"/>
  <c r="Z96" i="12"/>
  <c r="AB96" i="12" s="1"/>
  <c r="V96" i="12"/>
  <c r="X96" i="12" s="1"/>
  <c r="R96" i="12"/>
  <c r="T96" i="12" s="1"/>
  <c r="N96" i="12"/>
  <c r="P96" i="12" s="1"/>
  <c r="J96" i="12"/>
  <c r="L96" i="12" s="1"/>
  <c r="F96" i="12"/>
  <c r="H96" i="12" s="1"/>
  <c r="B96" i="12"/>
  <c r="D96" i="12" s="1"/>
  <c r="AB95" i="12"/>
  <c r="Z95" i="12"/>
  <c r="V95" i="12"/>
  <c r="X95" i="12" s="1"/>
  <c r="T95" i="12"/>
  <c r="R95" i="12"/>
  <c r="N95" i="12"/>
  <c r="P95" i="12" s="1"/>
  <c r="L95" i="12"/>
  <c r="J95" i="12"/>
  <c r="F95" i="12"/>
  <c r="H95" i="12" s="1"/>
  <c r="D95" i="12"/>
  <c r="B95" i="12"/>
  <c r="Z94" i="12"/>
  <c r="AB94" i="12" s="1"/>
  <c r="X94" i="12"/>
  <c r="V94" i="12"/>
  <c r="R94" i="12"/>
  <c r="T94" i="12" s="1"/>
  <c r="P94" i="12"/>
  <c r="N94" i="12"/>
  <c r="J94" i="12"/>
  <c r="L94" i="12" s="1"/>
  <c r="H94" i="12"/>
  <c r="F94" i="12"/>
  <c r="B94" i="12"/>
  <c r="D94" i="12" s="1"/>
  <c r="AB93" i="12"/>
  <c r="Z93" i="12"/>
  <c r="V93" i="12"/>
  <c r="X93" i="12" s="1"/>
  <c r="T93" i="12"/>
  <c r="R93" i="12"/>
  <c r="N93" i="12"/>
  <c r="P93" i="12" s="1"/>
  <c r="L93" i="12"/>
  <c r="J93" i="12"/>
  <c r="F93" i="12"/>
  <c r="H93" i="12" s="1"/>
  <c r="D93" i="12"/>
  <c r="B93" i="12"/>
  <c r="Z92" i="12"/>
  <c r="AB92" i="12" s="1"/>
  <c r="X92" i="12"/>
  <c r="V92" i="12"/>
  <c r="R92" i="12"/>
  <c r="T92" i="12" s="1"/>
  <c r="P92" i="12"/>
  <c r="N92" i="12"/>
  <c r="J92" i="12"/>
  <c r="L92" i="12" s="1"/>
  <c r="H92" i="12"/>
  <c r="F92" i="12"/>
  <c r="B92" i="12"/>
  <c r="D92" i="12" s="1"/>
  <c r="AB91" i="12"/>
  <c r="Z91" i="12"/>
  <c r="V91" i="12"/>
  <c r="X91" i="12" s="1"/>
  <c r="T91" i="12"/>
  <c r="R91" i="12"/>
  <c r="N91" i="12"/>
  <c r="P91" i="12" s="1"/>
  <c r="L91" i="12"/>
  <c r="J91" i="12"/>
  <c r="F91" i="12"/>
  <c r="H91" i="12" s="1"/>
  <c r="D91" i="12"/>
  <c r="B91" i="12"/>
  <c r="Z90" i="12"/>
  <c r="AB90" i="12" s="1"/>
  <c r="X90" i="12"/>
  <c r="V90" i="12"/>
  <c r="R90" i="12"/>
  <c r="T90" i="12" s="1"/>
  <c r="P90" i="12"/>
  <c r="N90" i="12"/>
  <c r="J90" i="12"/>
  <c r="L90" i="12" s="1"/>
  <c r="H90" i="12"/>
  <c r="F90" i="12"/>
  <c r="B90" i="12"/>
  <c r="D90" i="12" s="1"/>
  <c r="AA101" i="2"/>
  <c r="AA100" i="2"/>
  <c r="AA99" i="2"/>
  <c r="W101" i="2"/>
  <c r="W100" i="2"/>
  <c r="W99" i="2"/>
  <c r="S101" i="2"/>
  <c r="S100" i="2"/>
  <c r="S99" i="2"/>
  <c r="O101" i="2"/>
  <c r="O100" i="2"/>
  <c r="O99" i="2"/>
  <c r="K101" i="2"/>
  <c r="K100" i="2"/>
  <c r="K99" i="2"/>
  <c r="G101" i="2"/>
  <c r="G100" i="2"/>
  <c r="G99" i="2"/>
  <c r="C101" i="2"/>
  <c r="C100" i="2"/>
  <c r="B90" i="2"/>
  <c r="C99" i="2"/>
  <c r="Z96" i="2"/>
  <c r="AB96" i="2" s="1"/>
  <c r="Z95" i="2"/>
  <c r="Z94" i="2"/>
  <c r="Z93" i="2"/>
  <c r="AB93" i="2" s="1"/>
  <c r="Z92" i="2"/>
  <c r="Z91" i="2"/>
  <c r="Z90" i="2"/>
  <c r="AB90" i="2" s="1"/>
  <c r="V96" i="2"/>
  <c r="X96" i="2" s="1"/>
  <c r="V95" i="2"/>
  <c r="V94" i="2"/>
  <c r="V93" i="2"/>
  <c r="X93" i="2" s="1"/>
  <c r="V92" i="2"/>
  <c r="X92" i="2" s="1"/>
  <c r="V91" i="2"/>
  <c r="V90" i="2"/>
  <c r="R96" i="2"/>
  <c r="T96" i="2" s="1"/>
  <c r="R95" i="2"/>
  <c r="R94" i="2"/>
  <c r="R93" i="2"/>
  <c r="R92" i="2"/>
  <c r="R91" i="2"/>
  <c r="R90" i="2"/>
  <c r="N96" i="2"/>
  <c r="P96" i="2" s="1"/>
  <c r="N95" i="2"/>
  <c r="N94" i="2"/>
  <c r="N93" i="2"/>
  <c r="P93" i="2" s="1"/>
  <c r="N92" i="2"/>
  <c r="N91" i="2"/>
  <c r="N90" i="2"/>
  <c r="P90" i="2" s="1"/>
  <c r="J96" i="2"/>
  <c r="L96" i="2" s="1"/>
  <c r="J95" i="2"/>
  <c r="L95" i="2" s="1"/>
  <c r="J94" i="2"/>
  <c r="J93" i="2"/>
  <c r="J92" i="2"/>
  <c r="L92" i="2" s="1"/>
  <c r="J91" i="2"/>
  <c r="J90" i="2"/>
  <c r="F96" i="2"/>
  <c r="H96" i="2" s="1"/>
  <c r="F95" i="2"/>
  <c r="F94" i="2"/>
  <c r="F93" i="2"/>
  <c r="H93" i="2" s="1"/>
  <c r="F92" i="2"/>
  <c r="F91" i="2"/>
  <c r="F90" i="2"/>
  <c r="H90" i="2" s="1"/>
  <c r="B96" i="2"/>
  <c r="D96" i="2" s="1"/>
  <c r="B95" i="2"/>
  <c r="B94" i="2"/>
  <c r="D94" i="2" s="1"/>
  <c r="B93" i="2"/>
  <c r="D93" i="2" s="1"/>
  <c r="B92" i="2"/>
  <c r="D92" i="2" s="1"/>
  <c r="B91" i="2"/>
  <c r="D91" i="2" s="1"/>
  <c r="AB95" i="2"/>
  <c r="X95" i="2"/>
  <c r="T95" i="2"/>
  <c r="P95" i="2"/>
  <c r="H95" i="2"/>
  <c r="D95" i="2"/>
  <c r="AB94" i="2"/>
  <c r="X94" i="2"/>
  <c r="T94" i="2"/>
  <c r="P94" i="2"/>
  <c r="L94" i="2"/>
  <c r="H94" i="2"/>
  <c r="T93" i="2"/>
  <c r="L93" i="2"/>
  <c r="AB92" i="2"/>
  <c r="T92" i="2"/>
  <c r="P92" i="2"/>
  <c r="H92" i="2"/>
  <c r="AB91" i="2"/>
  <c r="X91" i="2"/>
  <c r="T91" i="2"/>
  <c r="P91" i="2"/>
  <c r="L91" i="2"/>
  <c r="H91" i="2"/>
  <c r="X90" i="2"/>
  <c r="T90" i="2"/>
  <c r="L90" i="2"/>
  <c r="D90" i="2"/>
  <c r="B112" i="1"/>
  <c r="X101" i="1"/>
  <c r="T101" i="1"/>
  <c r="P101" i="1"/>
  <c r="L101" i="1"/>
  <c r="H101" i="1"/>
  <c r="D101" i="1"/>
  <c r="X100" i="1"/>
  <c r="T100" i="1"/>
  <c r="P100" i="1"/>
  <c r="L100" i="1"/>
  <c r="H100" i="1"/>
  <c r="D100" i="1"/>
  <c r="X99" i="1"/>
  <c r="T99" i="1"/>
  <c r="P99" i="1"/>
  <c r="L99" i="1"/>
  <c r="H99" i="1"/>
  <c r="D99" i="1"/>
  <c r="D19" i="1"/>
  <c r="D39" i="1"/>
  <c r="D52" i="1"/>
  <c r="D66" i="1"/>
  <c r="D62" i="1"/>
  <c r="D63" i="1"/>
  <c r="D64" i="1"/>
  <c r="D65" i="1"/>
  <c r="D67" i="1"/>
  <c r="D68" i="1"/>
  <c r="D69" i="1"/>
  <c r="D70" i="1"/>
  <c r="D71" i="1"/>
  <c r="AB96" i="1"/>
  <c r="AB95" i="1"/>
  <c r="X95" i="1"/>
  <c r="T95" i="1"/>
  <c r="P95" i="1"/>
  <c r="L95" i="1"/>
  <c r="H95" i="1"/>
  <c r="D95" i="1"/>
  <c r="AD95" i="1" s="1"/>
  <c r="AB94" i="1"/>
  <c r="X94" i="1"/>
  <c r="T94" i="1"/>
  <c r="P94" i="1"/>
  <c r="L94" i="1"/>
  <c r="H94" i="1"/>
  <c r="AD94" i="1" s="1"/>
  <c r="D94" i="1"/>
  <c r="AB93" i="1"/>
  <c r="X93" i="1"/>
  <c r="T93" i="1"/>
  <c r="P93" i="1"/>
  <c r="L93" i="1"/>
  <c r="H93" i="1"/>
  <c r="AB92" i="1"/>
  <c r="X92" i="1"/>
  <c r="T92" i="1"/>
  <c r="P92" i="1"/>
  <c r="L92" i="1"/>
  <c r="H92" i="1"/>
  <c r="AB91" i="1"/>
  <c r="X91" i="1"/>
  <c r="T91" i="1"/>
  <c r="P91" i="1"/>
  <c r="L91" i="1"/>
  <c r="H91" i="1"/>
  <c r="AB90" i="1"/>
  <c r="X90" i="1"/>
  <c r="T90" i="1"/>
  <c r="P90" i="1"/>
  <c r="L90" i="1"/>
  <c r="H90" i="1"/>
  <c r="AD122" i="17"/>
  <c r="AD96" i="1" l="1"/>
  <c r="AA151" i="1"/>
  <c r="W151" i="1"/>
  <c r="S151" i="1"/>
  <c r="O151" i="1"/>
  <c r="K151" i="1"/>
  <c r="G151" i="1"/>
  <c r="AD94" i="12"/>
  <c r="AD91" i="12"/>
  <c r="AD90" i="12"/>
  <c r="AD100" i="12"/>
  <c r="AB101" i="2"/>
  <c r="X101" i="2"/>
  <c r="T101" i="2"/>
  <c r="P101" i="2"/>
  <c r="L101" i="2"/>
  <c r="H101" i="2"/>
  <c r="D101" i="2"/>
  <c r="AB100" i="2"/>
  <c r="X100" i="2"/>
  <c r="T100" i="2"/>
  <c r="P100" i="2"/>
  <c r="L100" i="2"/>
  <c r="H100" i="2"/>
  <c r="D100" i="2"/>
  <c r="AB99" i="2"/>
  <c r="X99" i="2"/>
  <c r="T99" i="2"/>
  <c r="P99" i="2"/>
  <c r="L99" i="2"/>
  <c r="H99" i="2"/>
  <c r="D99" i="2"/>
  <c r="AD96" i="2"/>
  <c r="AD95" i="2"/>
  <c r="AD94" i="2"/>
  <c r="AD93" i="2"/>
  <c r="AD92" i="2"/>
  <c r="AD91" i="2"/>
  <c r="AD90" i="2"/>
  <c r="C53" i="21"/>
  <c r="Z110" i="1"/>
  <c r="V110" i="1"/>
  <c r="R110" i="1"/>
  <c r="N110" i="1"/>
  <c r="J110" i="1"/>
  <c r="F110" i="1"/>
  <c r="J109" i="1"/>
  <c r="N109" i="1" s="1"/>
  <c r="R109" i="1" s="1"/>
  <c r="V109" i="1" s="1"/>
  <c r="Z109" i="1" s="1"/>
  <c r="Z110" i="2"/>
  <c r="V110" i="2"/>
  <c r="R110" i="2"/>
  <c r="N110" i="2"/>
  <c r="J110" i="2"/>
  <c r="F110" i="2"/>
  <c r="F109" i="2"/>
  <c r="J109" i="2" s="1"/>
  <c r="N109" i="2" s="1"/>
  <c r="R109" i="2" s="1"/>
  <c r="V109" i="2" s="1"/>
  <c r="Z109" i="2" s="1"/>
  <c r="Z110" i="12"/>
  <c r="V110" i="12"/>
  <c r="R110" i="12"/>
  <c r="N110" i="12"/>
  <c r="J110" i="12"/>
  <c r="J109" i="12"/>
  <c r="N109" i="12" s="1"/>
  <c r="R109" i="12" s="1"/>
  <c r="V109" i="12" s="1"/>
  <c r="Z109" i="12" s="1"/>
  <c r="F110" i="12"/>
  <c r="F109" i="12"/>
  <c r="Z110" i="13"/>
  <c r="V110" i="13"/>
  <c r="R110" i="13"/>
  <c r="N110" i="13"/>
  <c r="J110" i="13"/>
  <c r="J109" i="13"/>
  <c r="N109" i="13" s="1"/>
  <c r="R109" i="13" s="1"/>
  <c r="V109" i="13" s="1"/>
  <c r="Z109" i="13" s="1"/>
  <c r="F110" i="13"/>
  <c r="F109" i="13"/>
  <c r="Z110" i="14"/>
  <c r="V110" i="14"/>
  <c r="R110" i="14"/>
  <c r="N110" i="14"/>
  <c r="J110" i="14"/>
  <c r="F110" i="14"/>
  <c r="F109" i="14"/>
  <c r="J109" i="14" s="1"/>
  <c r="N109" i="14" s="1"/>
  <c r="R109" i="14" s="1"/>
  <c r="V109" i="14" s="1"/>
  <c r="Z109" i="14" s="1"/>
  <c r="Z110" i="16"/>
  <c r="V110" i="16"/>
  <c r="R110" i="16"/>
  <c r="N110" i="16"/>
  <c r="J110" i="16"/>
  <c r="F110" i="16"/>
  <c r="F109" i="16"/>
  <c r="J109" i="16" s="1"/>
  <c r="N109" i="16" s="1"/>
  <c r="R109" i="16" s="1"/>
  <c r="V109" i="16" s="1"/>
  <c r="Z109" i="16" s="1"/>
  <c r="Z110" i="17"/>
  <c r="V110" i="17"/>
  <c r="R110" i="17"/>
  <c r="N110" i="17"/>
  <c r="J110" i="17"/>
  <c r="F110" i="17"/>
  <c r="F109" i="17"/>
  <c r="J109" i="17" s="1"/>
  <c r="N109" i="17" s="1"/>
  <c r="R109" i="17" s="1"/>
  <c r="V109" i="17" s="1"/>
  <c r="Z109" i="17" s="1"/>
  <c r="Z110" i="20"/>
  <c r="V110" i="20"/>
  <c r="R110" i="20"/>
  <c r="N110" i="20"/>
  <c r="J110" i="20"/>
  <c r="F110" i="20"/>
  <c r="Z110" i="19"/>
  <c r="V110" i="19"/>
  <c r="R110" i="19"/>
  <c r="N110" i="19"/>
  <c r="J110" i="19"/>
  <c r="F110" i="19"/>
  <c r="F109" i="18"/>
  <c r="J109" i="18" s="1"/>
  <c r="N109" i="18" s="1"/>
  <c r="R109" i="18" s="1"/>
  <c r="V109" i="18" s="1"/>
  <c r="Z109" i="18" s="1"/>
  <c r="Z110" i="18"/>
  <c r="V110" i="18"/>
  <c r="R110" i="18"/>
  <c r="N110" i="18"/>
  <c r="J110" i="18"/>
  <c r="F110" i="18"/>
  <c r="F109" i="19"/>
  <c r="J109" i="19" s="1"/>
  <c r="N109" i="19" s="1"/>
  <c r="R109" i="19" s="1"/>
  <c r="V109" i="19" s="1"/>
  <c r="Z109" i="19" s="1"/>
  <c r="F109" i="20"/>
  <c r="J109" i="20"/>
  <c r="N109" i="20" s="1"/>
  <c r="R109" i="20" s="1"/>
  <c r="V109" i="20" s="1"/>
  <c r="Z109" i="20" s="1"/>
  <c r="F3" i="20"/>
  <c r="J3" i="20"/>
  <c r="F3" i="19"/>
  <c r="J3" i="19"/>
  <c r="F3" i="18"/>
  <c r="J3" i="18"/>
  <c r="J3" i="17"/>
  <c r="F3" i="17"/>
  <c r="F3" i="16"/>
  <c r="J3" i="16"/>
  <c r="F3" i="14"/>
  <c r="J3" i="14"/>
  <c r="J3" i="13"/>
  <c r="F3" i="13"/>
  <c r="J3" i="12"/>
  <c r="F3" i="12"/>
  <c r="J3" i="2"/>
  <c r="F3" i="2"/>
  <c r="F3" i="1"/>
  <c r="J3" i="1"/>
  <c r="D16" i="1"/>
  <c r="D16" i="2"/>
  <c r="D16" i="12"/>
  <c r="D16" i="13"/>
  <c r="D16" i="14"/>
  <c r="D16" i="16"/>
  <c r="D16" i="17"/>
  <c r="D16" i="18"/>
  <c r="D16" i="19"/>
  <c r="D16" i="20"/>
  <c r="B3" i="21"/>
  <c r="B1" i="21"/>
  <c r="B1" i="2"/>
  <c r="B7" i="20"/>
  <c r="B6" i="20"/>
  <c r="B1" i="20"/>
  <c r="B7" i="19"/>
  <c r="B6" i="19"/>
  <c r="B1" i="19"/>
  <c r="B7" i="18"/>
  <c r="B6" i="18"/>
  <c r="B1" i="18"/>
  <c r="B7" i="17"/>
  <c r="B6" i="17"/>
  <c r="B1" i="17"/>
  <c r="B7" i="16"/>
  <c r="B6" i="16"/>
  <c r="B1" i="16"/>
  <c r="B7" i="14"/>
  <c r="B6" i="14"/>
  <c r="B1" i="14"/>
  <c r="B7" i="13"/>
  <c r="B6" i="13"/>
  <c r="B1" i="13"/>
  <c r="B7" i="12"/>
  <c r="B6" i="12"/>
  <c r="B1" i="12"/>
  <c r="B7" i="2"/>
  <c r="B6" i="2"/>
  <c r="AD101" i="2" l="1"/>
  <c r="AD99" i="2"/>
  <c r="AD100" i="2"/>
  <c r="AD99" i="12"/>
  <c r="AD93" i="12"/>
  <c r="AD96" i="12"/>
  <c r="AD92" i="12"/>
  <c r="AD101" i="12"/>
  <c r="AD95" i="12"/>
  <c r="F86" i="20"/>
  <c r="F85" i="20"/>
  <c r="F81" i="20"/>
  <c r="J81" i="20" s="1"/>
  <c r="F80" i="20"/>
  <c r="J80" i="20" s="1"/>
  <c r="F76" i="20"/>
  <c r="F75" i="20"/>
  <c r="F71" i="20"/>
  <c r="J71" i="20" s="1"/>
  <c r="F70" i="20"/>
  <c r="J70" i="20" s="1"/>
  <c r="F69" i="20"/>
  <c r="J69" i="20" s="1"/>
  <c r="F68" i="20"/>
  <c r="J68" i="20" s="1"/>
  <c r="F67" i="20"/>
  <c r="J67" i="20" s="1"/>
  <c r="F66" i="20"/>
  <c r="J66" i="20" s="1"/>
  <c r="F65" i="20"/>
  <c r="J65" i="20" s="1"/>
  <c r="F64" i="20"/>
  <c r="J64" i="20" s="1"/>
  <c r="F63" i="20"/>
  <c r="J63" i="20" s="1"/>
  <c r="F62" i="20"/>
  <c r="J62" i="20" s="1"/>
  <c r="F58" i="20"/>
  <c r="F57" i="20"/>
  <c r="J57" i="20" s="1"/>
  <c r="F56" i="20"/>
  <c r="J56" i="20" s="1"/>
  <c r="F55" i="20"/>
  <c r="J55" i="20" s="1"/>
  <c r="F54" i="20"/>
  <c r="J54" i="20" s="1"/>
  <c r="F53" i="20"/>
  <c r="J53" i="20" s="1"/>
  <c r="F52" i="20"/>
  <c r="J52" i="20" s="1"/>
  <c r="F51" i="20"/>
  <c r="J51" i="20" s="1"/>
  <c r="F50" i="20"/>
  <c r="J50" i="20" s="1"/>
  <c r="F49" i="20"/>
  <c r="J49" i="20" s="1"/>
  <c r="F45" i="20"/>
  <c r="J45" i="20" s="1"/>
  <c r="F44" i="20"/>
  <c r="J44" i="20" s="1"/>
  <c r="F43" i="20"/>
  <c r="J43" i="20" s="1"/>
  <c r="F42" i="20"/>
  <c r="J42" i="20" s="1"/>
  <c r="F41" i="20"/>
  <c r="J41" i="20" s="1"/>
  <c r="F40" i="20"/>
  <c r="J40" i="20" s="1"/>
  <c r="F39" i="20"/>
  <c r="J39" i="20" s="1"/>
  <c r="F38" i="20"/>
  <c r="J38" i="20" s="1"/>
  <c r="F37" i="20"/>
  <c r="J37" i="20" s="1"/>
  <c r="F36" i="20"/>
  <c r="J36" i="20" s="1"/>
  <c r="F32" i="20"/>
  <c r="J32" i="20" s="1"/>
  <c r="H31" i="20"/>
  <c r="F31" i="20"/>
  <c r="J31" i="20" s="1"/>
  <c r="F30" i="20"/>
  <c r="J30" i="20" s="1"/>
  <c r="F29" i="20"/>
  <c r="J29" i="20" s="1"/>
  <c r="F25" i="20"/>
  <c r="J25" i="20" s="1"/>
  <c r="F24" i="20"/>
  <c r="J24" i="20" s="1"/>
  <c r="F23" i="20"/>
  <c r="J23" i="20" s="1"/>
  <c r="F22" i="20"/>
  <c r="J22" i="20" s="1"/>
  <c r="F21" i="20"/>
  <c r="J21" i="20" s="1"/>
  <c r="F20" i="20"/>
  <c r="J20" i="20" s="1"/>
  <c r="F19" i="20"/>
  <c r="J19" i="20" s="1"/>
  <c r="F18" i="20"/>
  <c r="J18" i="20" s="1"/>
  <c r="F17" i="20"/>
  <c r="J17" i="20" s="1"/>
  <c r="F16" i="20"/>
  <c r="J16" i="20" s="1"/>
  <c r="F86" i="19"/>
  <c r="H86" i="19" s="1"/>
  <c r="J85" i="19"/>
  <c r="F85" i="19"/>
  <c r="H85" i="19" s="1"/>
  <c r="F81" i="19"/>
  <c r="J81" i="19" s="1"/>
  <c r="F80" i="19"/>
  <c r="J80" i="19" s="1"/>
  <c r="F76" i="19"/>
  <c r="H76" i="19" s="1"/>
  <c r="F75" i="19"/>
  <c r="H75" i="19" s="1"/>
  <c r="F71" i="19"/>
  <c r="J71" i="19" s="1"/>
  <c r="F70" i="19"/>
  <c r="J70" i="19" s="1"/>
  <c r="F69" i="19"/>
  <c r="J69" i="19" s="1"/>
  <c r="F68" i="19"/>
  <c r="J68" i="19" s="1"/>
  <c r="F67" i="19"/>
  <c r="J67" i="19" s="1"/>
  <c r="F66" i="19"/>
  <c r="J66" i="19" s="1"/>
  <c r="F65" i="19"/>
  <c r="J65" i="19" s="1"/>
  <c r="F64" i="19"/>
  <c r="J64" i="19" s="1"/>
  <c r="F63" i="19"/>
  <c r="J63" i="19" s="1"/>
  <c r="F62" i="19"/>
  <c r="J62" i="19" s="1"/>
  <c r="J58" i="19"/>
  <c r="N58" i="19" s="1"/>
  <c r="F58" i="19"/>
  <c r="H58" i="19" s="1"/>
  <c r="F57" i="19"/>
  <c r="H57" i="19" s="1"/>
  <c r="F56" i="19"/>
  <c r="H56" i="19" s="1"/>
  <c r="J55" i="19"/>
  <c r="N55" i="19" s="1"/>
  <c r="F55" i="19"/>
  <c r="H55" i="19" s="1"/>
  <c r="J54" i="19"/>
  <c r="N54" i="19" s="1"/>
  <c r="F54" i="19"/>
  <c r="H54" i="19" s="1"/>
  <c r="F53" i="19"/>
  <c r="H53" i="19" s="1"/>
  <c r="J52" i="19"/>
  <c r="N52" i="19" s="1"/>
  <c r="F52" i="19"/>
  <c r="H52" i="19" s="1"/>
  <c r="F51" i="19"/>
  <c r="H51" i="19" s="1"/>
  <c r="J50" i="19"/>
  <c r="N50" i="19" s="1"/>
  <c r="F50" i="19"/>
  <c r="H50" i="19" s="1"/>
  <c r="F49" i="19"/>
  <c r="H49" i="19" s="1"/>
  <c r="F45" i="19"/>
  <c r="J45" i="19" s="1"/>
  <c r="F44" i="19"/>
  <c r="J44" i="19" s="1"/>
  <c r="F43" i="19"/>
  <c r="J43" i="19" s="1"/>
  <c r="F42" i="19"/>
  <c r="J42" i="19" s="1"/>
  <c r="F41" i="19"/>
  <c r="J41" i="19" s="1"/>
  <c r="F40" i="19"/>
  <c r="H40" i="19" s="1"/>
  <c r="F39" i="19"/>
  <c r="H39" i="19" s="1"/>
  <c r="J38" i="19"/>
  <c r="N38" i="19" s="1"/>
  <c r="F38" i="19"/>
  <c r="H38" i="19" s="1"/>
  <c r="J37" i="19"/>
  <c r="N37" i="19" s="1"/>
  <c r="F37" i="19"/>
  <c r="H37" i="19" s="1"/>
  <c r="F36" i="19"/>
  <c r="H36" i="19" s="1"/>
  <c r="J32" i="19"/>
  <c r="N32" i="19" s="1"/>
  <c r="F32" i="19"/>
  <c r="H32" i="19" s="1"/>
  <c r="F31" i="19"/>
  <c r="H31" i="19" s="1"/>
  <c r="J30" i="19"/>
  <c r="N30" i="19" s="1"/>
  <c r="F30" i="19"/>
  <c r="H30" i="19" s="1"/>
  <c r="F29" i="19"/>
  <c r="H29" i="19" s="1"/>
  <c r="H34" i="19" s="1"/>
  <c r="J25" i="19"/>
  <c r="N25" i="19" s="1"/>
  <c r="H25" i="19"/>
  <c r="F25" i="19"/>
  <c r="J24" i="19"/>
  <c r="N24" i="19" s="1"/>
  <c r="H24" i="19"/>
  <c r="F24" i="19"/>
  <c r="F23" i="19"/>
  <c r="H23" i="19" s="1"/>
  <c r="F22" i="19"/>
  <c r="J22" i="19" s="1"/>
  <c r="N22" i="19" s="1"/>
  <c r="F21" i="19"/>
  <c r="J21" i="19" s="1"/>
  <c r="N21" i="19" s="1"/>
  <c r="J20" i="19"/>
  <c r="N20" i="19" s="1"/>
  <c r="H20" i="19"/>
  <c r="F20" i="19"/>
  <c r="H19" i="19"/>
  <c r="F19" i="19"/>
  <c r="J19" i="19" s="1"/>
  <c r="N19" i="19" s="1"/>
  <c r="F18" i="19"/>
  <c r="J18" i="19" s="1"/>
  <c r="N18" i="19" s="1"/>
  <c r="P18" i="19" s="1"/>
  <c r="J17" i="19"/>
  <c r="N17" i="19" s="1"/>
  <c r="P17" i="19" s="1"/>
  <c r="H17" i="19"/>
  <c r="F17" i="19"/>
  <c r="H16" i="19"/>
  <c r="F16" i="19"/>
  <c r="J16" i="19" s="1"/>
  <c r="F86" i="18"/>
  <c r="J86" i="18" s="1"/>
  <c r="J85" i="18"/>
  <c r="F85" i="18"/>
  <c r="H85" i="18" s="1"/>
  <c r="F81" i="18"/>
  <c r="J81" i="18" s="1"/>
  <c r="F80" i="18"/>
  <c r="J80" i="18" s="1"/>
  <c r="F76" i="18"/>
  <c r="J76" i="18" s="1"/>
  <c r="F75" i="18"/>
  <c r="J75" i="18" s="1"/>
  <c r="F71" i="18"/>
  <c r="J71" i="18" s="1"/>
  <c r="F70" i="18"/>
  <c r="J70" i="18" s="1"/>
  <c r="F69" i="18"/>
  <c r="J69" i="18" s="1"/>
  <c r="F68" i="18"/>
  <c r="J68" i="18" s="1"/>
  <c r="F67" i="18"/>
  <c r="J67" i="18" s="1"/>
  <c r="F66" i="18"/>
  <c r="J66" i="18" s="1"/>
  <c r="F65" i="18"/>
  <c r="J65" i="18" s="1"/>
  <c r="F64" i="18"/>
  <c r="J64" i="18" s="1"/>
  <c r="F63" i="18"/>
  <c r="J63" i="18" s="1"/>
  <c r="F62" i="18"/>
  <c r="J62" i="18" s="1"/>
  <c r="F58" i="18"/>
  <c r="J58" i="18" s="1"/>
  <c r="F57" i="18"/>
  <c r="H57" i="18" s="1"/>
  <c r="F56" i="18"/>
  <c r="J56" i="18" s="1"/>
  <c r="F55" i="18"/>
  <c r="H55" i="18" s="1"/>
  <c r="F54" i="18"/>
  <c r="J54" i="18" s="1"/>
  <c r="F53" i="18"/>
  <c r="J53" i="18" s="1"/>
  <c r="F52" i="18"/>
  <c r="J52" i="18" s="1"/>
  <c r="F51" i="18"/>
  <c r="H51" i="18" s="1"/>
  <c r="F50" i="18"/>
  <c r="J50" i="18" s="1"/>
  <c r="F49" i="18"/>
  <c r="J49" i="18" s="1"/>
  <c r="F45" i="18"/>
  <c r="J45" i="18" s="1"/>
  <c r="F44" i="18"/>
  <c r="J44" i="18" s="1"/>
  <c r="F43" i="18"/>
  <c r="J43" i="18" s="1"/>
  <c r="F42" i="18"/>
  <c r="J42" i="18" s="1"/>
  <c r="F41" i="18"/>
  <c r="J41" i="18" s="1"/>
  <c r="F40" i="18"/>
  <c r="J40" i="18" s="1"/>
  <c r="F39" i="18"/>
  <c r="J39" i="18" s="1"/>
  <c r="F38" i="18"/>
  <c r="J38" i="18" s="1"/>
  <c r="F37" i="18"/>
  <c r="J37" i="18" s="1"/>
  <c r="F36" i="18"/>
  <c r="J36" i="18" s="1"/>
  <c r="H32" i="18"/>
  <c r="F32" i="18"/>
  <c r="J32" i="18" s="1"/>
  <c r="N32" i="18" s="1"/>
  <c r="F31" i="18"/>
  <c r="H31" i="18" s="1"/>
  <c r="F30" i="18"/>
  <c r="H30" i="18" s="1"/>
  <c r="J29" i="18"/>
  <c r="N29" i="18" s="1"/>
  <c r="H29" i="18"/>
  <c r="H34" i="18" s="1"/>
  <c r="F29" i="18"/>
  <c r="F25" i="18"/>
  <c r="J25" i="18" s="1"/>
  <c r="F24" i="18"/>
  <c r="J24" i="18" s="1"/>
  <c r="F23" i="18"/>
  <c r="J23" i="18" s="1"/>
  <c r="F22" i="18"/>
  <c r="H22" i="18" s="1"/>
  <c r="F21" i="18"/>
  <c r="J21" i="18" s="1"/>
  <c r="F20" i="18"/>
  <c r="F19" i="18"/>
  <c r="F18" i="18"/>
  <c r="F17" i="18"/>
  <c r="F16" i="18"/>
  <c r="F86" i="17"/>
  <c r="J86" i="17" s="1"/>
  <c r="F85" i="17"/>
  <c r="J85" i="17" s="1"/>
  <c r="F81" i="17"/>
  <c r="J81" i="17" s="1"/>
  <c r="N81" i="17" s="1"/>
  <c r="F80" i="17"/>
  <c r="J80" i="17" s="1"/>
  <c r="N80" i="17" s="1"/>
  <c r="P80" i="17" s="1"/>
  <c r="F76" i="17"/>
  <c r="J76" i="17" s="1"/>
  <c r="F75" i="17"/>
  <c r="J75" i="17" s="1"/>
  <c r="F71" i="17"/>
  <c r="J71" i="17" s="1"/>
  <c r="N71" i="17" s="1"/>
  <c r="P71" i="17" s="1"/>
  <c r="J70" i="17"/>
  <c r="N70" i="17" s="1"/>
  <c r="P70" i="17" s="1"/>
  <c r="H70" i="17"/>
  <c r="F70" i="17"/>
  <c r="F69" i="17"/>
  <c r="J69" i="17" s="1"/>
  <c r="N69" i="17" s="1"/>
  <c r="P69" i="17" s="1"/>
  <c r="F68" i="17"/>
  <c r="J68" i="17" s="1"/>
  <c r="N68" i="17" s="1"/>
  <c r="P68" i="17" s="1"/>
  <c r="F67" i="17"/>
  <c r="J67" i="17" s="1"/>
  <c r="N67" i="17" s="1"/>
  <c r="F66" i="17"/>
  <c r="H66" i="17" s="1"/>
  <c r="J65" i="17"/>
  <c r="N65" i="17" s="1"/>
  <c r="P65" i="17" s="1"/>
  <c r="H65" i="17"/>
  <c r="F65" i="17"/>
  <c r="F64" i="17"/>
  <c r="J64" i="17" s="1"/>
  <c r="N64" i="17" s="1"/>
  <c r="P64" i="17" s="1"/>
  <c r="F63" i="17"/>
  <c r="J63" i="17" s="1"/>
  <c r="N63" i="17" s="1"/>
  <c r="P63" i="17" s="1"/>
  <c r="F62" i="17"/>
  <c r="J62" i="17" s="1"/>
  <c r="N62" i="17" s="1"/>
  <c r="P62" i="17" s="1"/>
  <c r="F58" i="17"/>
  <c r="J58" i="17" s="1"/>
  <c r="F57" i="17"/>
  <c r="J57" i="17" s="1"/>
  <c r="F56" i="17"/>
  <c r="J56" i="17" s="1"/>
  <c r="F55" i="17"/>
  <c r="J55" i="17" s="1"/>
  <c r="F54" i="17"/>
  <c r="J54" i="17" s="1"/>
  <c r="F53" i="17"/>
  <c r="J53" i="17" s="1"/>
  <c r="F52" i="17"/>
  <c r="J52" i="17" s="1"/>
  <c r="F51" i="17"/>
  <c r="J51" i="17" s="1"/>
  <c r="F50" i="17"/>
  <c r="J50" i="17" s="1"/>
  <c r="F49" i="17"/>
  <c r="J49" i="17" s="1"/>
  <c r="F45" i="17"/>
  <c r="H45" i="17" s="1"/>
  <c r="F44" i="17"/>
  <c r="J44" i="17" s="1"/>
  <c r="N44" i="17" s="1"/>
  <c r="P44" i="17" s="1"/>
  <c r="F43" i="17"/>
  <c r="J43" i="17" s="1"/>
  <c r="N43" i="17" s="1"/>
  <c r="P43" i="17" s="1"/>
  <c r="F42" i="17"/>
  <c r="J42" i="17" s="1"/>
  <c r="N42" i="17" s="1"/>
  <c r="P42" i="17" s="1"/>
  <c r="F41" i="17"/>
  <c r="J41" i="17" s="1"/>
  <c r="N41" i="17" s="1"/>
  <c r="F40" i="17"/>
  <c r="H40" i="17" s="1"/>
  <c r="F39" i="17"/>
  <c r="H39" i="17" s="1"/>
  <c r="F38" i="17"/>
  <c r="H38" i="17" s="1"/>
  <c r="J37" i="17"/>
  <c r="N37" i="17" s="1"/>
  <c r="P37" i="17" s="1"/>
  <c r="H37" i="17"/>
  <c r="F37" i="17"/>
  <c r="F36" i="17"/>
  <c r="H36" i="17" s="1"/>
  <c r="F32" i="17"/>
  <c r="J32" i="17" s="1"/>
  <c r="F31" i="17"/>
  <c r="J31" i="17" s="1"/>
  <c r="F30" i="17"/>
  <c r="J30" i="17" s="1"/>
  <c r="F29" i="17"/>
  <c r="J29" i="17" s="1"/>
  <c r="F25" i="17"/>
  <c r="H25" i="17" s="1"/>
  <c r="F24" i="17"/>
  <c r="J24" i="17" s="1"/>
  <c r="N24" i="17" s="1"/>
  <c r="P24" i="17" s="1"/>
  <c r="F23" i="17"/>
  <c r="J23" i="17" s="1"/>
  <c r="N23" i="17" s="1"/>
  <c r="P23" i="17" s="1"/>
  <c r="F22" i="17"/>
  <c r="J22" i="17" s="1"/>
  <c r="N22" i="17" s="1"/>
  <c r="P22" i="17" s="1"/>
  <c r="F21" i="17"/>
  <c r="J21" i="17" s="1"/>
  <c r="N21" i="17" s="1"/>
  <c r="F20" i="17"/>
  <c r="H20" i="17" s="1"/>
  <c r="F19" i="17"/>
  <c r="H19" i="17" s="1"/>
  <c r="F18" i="17"/>
  <c r="J18" i="17" s="1"/>
  <c r="N18" i="17" s="1"/>
  <c r="P18" i="17" s="1"/>
  <c r="J17" i="17"/>
  <c r="N17" i="17" s="1"/>
  <c r="P17" i="17" s="1"/>
  <c r="H17" i="17"/>
  <c r="F17" i="17"/>
  <c r="F16" i="17"/>
  <c r="J16" i="17" s="1"/>
  <c r="N16" i="17" s="1"/>
  <c r="P16" i="17" s="1"/>
  <c r="F86" i="16"/>
  <c r="F85" i="16"/>
  <c r="F81" i="16"/>
  <c r="J81" i="16" s="1"/>
  <c r="F80" i="16"/>
  <c r="J80" i="16" s="1"/>
  <c r="F76" i="16"/>
  <c r="F75" i="16"/>
  <c r="F71" i="16"/>
  <c r="J71" i="16" s="1"/>
  <c r="F70" i="16"/>
  <c r="J70" i="16" s="1"/>
  <c r="F69" i="16"/>
  <c r="J69" i="16" s="1"/>
  <c r="F68" i="16"/>
  <c r="J68" i="16" s="1"/>
  <c r="F67" i="16"/>
  <c r="J67" i="16" s="1"/>
  <c r="F66" i="16"/>
  <c r="J66" i="16" s="1"/>
  <c r="F65" i="16"/>
  <c r="J65" i="16" s="1"/>
  <c r="F64" i="16"/>
  <c r="J64" i="16" s="1"/>
  <c r="F63" i="16"/>
  <c r="J63" i="16" s="1"/>
  <c r="F62" i="16"/>
  <c r="J62" i="16" s="1"/>
  <c r="F58" i="16"/>
  <c r="F57" i="16"/>
  <c r="F56" i="16"/>
  <c r="F55" i="16"/>
  <c r="F54" i="16"/>
  <c r="F53" i="16"/>
  <c r="F52" i="16"/>
  <c r="F51" i="16"/>
  <c r="F50" i="16"/>
  <c r="F49" i="16"/>
  <c r="F45" i="16"/>
  <c r="J45" i="16" s="1"/>
  <c r="F44" i="16"/>
  <c r="J44" i="16" s="1"/>
  <c r="F43" i="16"/>
  <c r="J43" i="16" s="1"/>
  <c r="F42" i="16"/>
  <c r="J42" i="16" s="1"/>
  <c r="F41" i="16"/>
  <c r="H41" i="16" s="1"/>
  <c r="F40" i="16"/>
  <c r="J40" i="16" s="1"/>
  <c r="F39" i="16"/>
  <c r="J39" i="16" s="1"/>
  <c r="F38" i="16"/>
  <c r="H38" i="16" s="1"/>
  <c r="F37" i="16"/>
  <c r="J37" i="16" s="1"/>
  <c r="F36" i="16"/>
  <c r="H36" i="16" s="1"/>
  <c r="N32" i="16"/>
  <c r="F32" i="16"/>
  <c r="J32" i="16" s="1"/>
  <c r="L32" i="16" s="1"/>
  <c r="H31" i="16"/>
  <c r="F31" i="16"/>
  <c r="J31" i="16" s="1"/>
  <c r="L31" i="16" s="1"/>
  <c r="F30" i="16"/>
  <c r="J30" i="16" s="1"/>
  <c r="L30" i="16" s="1"/>
  <c r="F29" i="16"/>
  <c r="J29" i="16" s="1"/>
  <c r="L29" i="16" s="1"/>
  <c r="L34" i="16" s="1"/>
  <c r="F25" i="16"/>
  <c r="J25" i="16" s="1"/>
  <c r="F24" i="16"/>
  <c r="J24" i="16" s="1"/>
  <c r="F23" i="16"/>
  <c r="H23" i="16" s="1"/>
  <c r="F22" i="16"/>
  <c r="J22" i="16" s="1"/>
  <c r="F21" i="16"/>
  <c r="J21" i="16" s="1"/>
  <c r="F20" i="16"/>
  <c r="H20" i="16" s="1"/>
  <c r="F19" i="16"/>
  <c r="J19" i="16" s="1"/>
  <c r="F18" i="16"/>
  <c r="H18" i="16" s="1"/>
  <c r="F17" i="16"/>
  <c r="J17" i="16" s="1"/>
  <c r="F16" i="16"/>
  <c r="J16" i="16" s="1"/>
  <c r="F86" i="14"/>
  <c r="J86" i="14" s="1"/>
  <c r="F85" i="14"/>
  <c r="J85" i="14" s="1"/>
  <c r="F81" i="14"/>
  <c r="J81" i="14" s="1"/>
  <c r="N81" i="14" s="1"/>
  <c r="P81" i="14" s="1"/>
  <c r="J80" i="14"/>
  <c r="N80" i="14" s="1"/>
  <c r="P80" i="14" s="1"/>
  <c r="F80" i="14"/>
  <c r="H80" i="14" s="1"/>
  <c r="F76" i="14"/>
  <c r="J76" i="14" s="1"/>
  <c r="F75" i="14"/>
  <c r="J75" i="14" s="1"/>
  <c r="F71" i="14"/>
  <c r="J71" i="14" s="1"/>
  <c r="N71" i="14" s="1"/>
  <c r="P71" i="14" s="1"/>
  <c r="J70" i="14"/>
  <c r="N70" i="14" s="1"/>
  <c r="P70" i="14" s="1"/>
  <c r="F70" i="14"/>
  <c r="H70" i="14" s="1"/>
  <c r="J69" i="14"/>
  <c r="N69" i="14" s="1"/>
  <c r="P69" i="14" s="1"/>
  <c r="H69" i="14"/>
  <c r="F69" i="14"/>
  <c r="F68" i="14"/>
  <c r="H68" i="14" s="1"/>
  <c r="F67" i="14"/>
  <c r="J67" i="14" s="1"/>
  <c r="N67" i="14" s="1"/>
  <c r="P67" i="14" s="1"/>
  <c r="J66" i="14"/>
  <c r="N66" i="14" s="1"/>
  <c r="P66" i="14" s="1"/>
  <c r="H66" i="14"/>
  <c r="F66" i="14"/>
  <c r="J65" i="14"/>
  <c r="N65" i="14" s="1"/>
  <c r="P65" i="14" s="1"/>
  <c r="H65" i="14"/>
  <c r="F65" i="14"/>
  <c r="H64" i="14"/>
  <c r="F64" i="14"/>
  <c r="J64" i="14" s="1"/>
  <c r="N64" i="14" s="1"/>
  <c r="P64" i="14" s="1"/>
  <c r="F63" i="14"/>
  <c r="J63" i="14" s="1"/>
  <c r="N63" i="14" s="1"/>
  <c r="P63" i="14" s="1"/>
  <c r="J62" i="14"/>
  <c r="N62" i="14" s="1"/>
  <c r="P62" i="14" s="1"/>
  <c r="F62" i="14"/>
  <c r="H62" i="14" s="1"/>
  <c r="F58" i="14"/>
  <c r="J58" i="14" s="1"/>
  <c r="F57" i="14"/>
  <c r="J57" i="14" s="1"/>
  <c r="F56" i="14"/>
  <c r="J56" i="14" s="1"/>
  <c r="F55" i="14"/>
  <c r="J55" i="14" s="1"/>
  <c r="F54" i="14"/>
  <c r="J54" i="14" s="1"/>
  <c r="F53" i="14"/>
  <c r="J53" i="14" s="1"/>
  <c r="F52" i="14"/>
  <c r="J52" i="14" s="1"/>
  <c r="F51" i="14"/>
  <c r="J51" i="14" s="1"/>
  <c r="F50" i="14"/>
  <c r="J50" i="14" s="1"/>
  <c r="F49" i="14"/>
  <c r="J49" i="14" s="1"/>
  <c r="F45" i="14"/>
  <c r="J45" i="14" s="1"/>
  <c r="N45" i="14" s="1"/>
  <c r="P45" i="14" s="1"/>
  <c r="J44" i="14"/>
  <c r="N44" i="14" s="1"/>
  <c r="P44" i="14" s="1"/>
  <c r="F44" i="14"/>
  <c r="H44" i="14" s="1"/>
  <c r="J43" i="14"/>
  <c r="N43" i="14" s="1"/>
  <c r="P43" i="14" s="1"/>
  <c r="H43" i="14"/>
  <c r="F43" i="14"/>
  <c r="F42" i="14"/>
  <c r="H42" i="14" s="1"/>
  <c r="F41" i="14"/>
  <c r="J41" i="14" s="1"/>
  <c r="N41" i="14" s="1"/>
  <c r="P41" i="14" s="1"/>
  <c r="J40" i="14"/>
  <c r="N40" i="14" s="1"/>
  <c r="P40" i="14" s="1"/>
  <c r="F40" i="14"/>
  <c r="H40" i="14" s="1"/>
  <c r="J39" i="14"/>
  <c r="N39" i="14" s="1"/>
  <c r="P39" i="14" s="1"/>
  <c r="H39" i="14"/>
  <c r="F39" i="14"/>
  <c r="H38" i="14"/>
  <c r="F38" i="14"/>
  <c r="J38" i="14" s="1"/>
  <c r="N38" i="14" s="1"/>
  <c r="P38" i="14" s="1"/>
  <c r="F37" i="14"/>
  <c r="H37" i="14" s="1"/>
  <c r="F36" i="14"/>
  <c r="J36" i="14" s="1"/>
  <c r="N36" i="14" s="1"/>
  <c r="P36" i="14" s="1"/>
  <c r="F32" i="14"/>
  <c r="J32" i="14" s="1"/>
  <c r="F31" i="14"/>
  <c r="J31" i="14" s="1"/>
  <c r="F30" i="14"/>
  <c r="J30" i="14" s="1"/>
  <c r="F29" i="14"/>
  <c r="J29" i="14" s="1"/>
  <c r="J25" i="14"/>
  <c r="N25" i="14" s="1"/>
  <c r="P25" i="14" s="1"/>
  <c r="F25" i="14"/>
  <c r="H25" i="14" s="1"/>
  <c r="J24" i="14"/>
  <c r="N24" i="14" s="1"/>
  <c r="P24" i="14" s="1"/>
  <c r="H24" i="14"/>
  <c r="F24" i="14"/>
  <c r="F23" i="14"/>
  <c r="H23" i="14" s="1"/>
  <c r="F22" i="14"/>
  <c r="J22" i="14" s="1"/>
  <c r="N22" i="14" s="1"/>
  <c r="P22" i="14" s="1"/>
  <c r="J21" i="14"/>
  <c r="N21" i="14" s="1"/>
  <c r="P21" i="14" s="1"/>
  <c r="F21" i="14"/>
  <c r="H21" i="14" s="1"/>
  <c r="J20" i="14"/>
  <c r="N20" i="14" s="1"/>
  <c r="P20" i="14" s="1"/>
  <c r="H20" i="14"/>
  <c r="F20" i="14"/>
  <c r="H19" i="14"/>
  <c r="F19" i="14"/>
  <c r="J19" i="14" s="1"/>
  <c r="N19" i="14" s="1"/>
  <c r="P19" i="14" s="1"/>
  <c r="F18" i="14"/>
  <c r="J18" i="14" s="1"/>
  <c r="N18" i="14" s="1"/>
  <c r="P18" i="14" s="1"/>
  <c r="J17" i="14"/>
  <c r="N17" i="14" s="1"/>
  <c r="P17" i="14" s="1"/>
  <c r="F17" i="14"/>
  <c r="H17" i="14" s="1"/>
  <c r="J16" i="14"/>
  <c r="N16" i="14" s="1"/>
  <c r="P16" i="14" s="1"/>
  <c r="H16" i="14"/>
  <c r="F16" i="14"/>
  <c r="F86" i="13"/>
  <c r="J86" i="13" s="1"/>
  <c r="J85" i="13"/>
  <c r="N85" i="13" s="1"/>
  <c r="F85" i="13"/>
  <c r="H85" i="13" s="1"/>
  <c r="F81" i="13"/>
  <c r="J81" i="13" s="1"/>
  <c r="F80" i="13"/>
  <c r="J80" i="13" s="1"/>
  <c r="F76" i="13"/>
  <c r="J76" i="13" s="1"/>
  <c r="N76" i="13" s="1"/>
  <c r="F75" i="13"/>
  <c r="J75" i="13" s="1"/>
  <c r="F71" i="13"/>
  <c r="J71" i="13" s="1"/>
  <c r="F70" i="13"/>
  <c r="J70" i="13" s="1"/>
  <c r="F69" i="13"/>
  <c r="J69" i="13" s="1"/>
  <c r="F68" i="13"/>
  <c r="J68" i="13" s="1"/>
  <c r="F67" i="13"/>
  <c r="J67" i="13" s="1"/>
  <c r="F66" i="13"/>
  <c r="J66" i="13" s="1"/>
  <c r="F65" i="13"/>
  <c r="J65" i="13" s="1"/>
  <c r="F64" i="13"/>
  <c r="J64" i="13" s="1"/>
  <c r="F63" i="13"/>
  <c r="J63" i="13" s="1"/>
  <c r="F62" i="13"/>
  <c r="J62" i="13" s="1"/>
  <c r="F58" i="13"/>
  <c r="J58" i="13" s="1"/>
  <c r="N58" i="13" s="1"/>
  <c r="H57" i="13"/>
  <c r="F57" i="13"/>
  <c r="J57" i="13" s="1"/>
  <c r="N57" i="13" s="1"/>
  <c r="H56" i="13"/>
  <c r="F56" i="13"/>
  <c r="J56" i="13" s="1"/>
  <c r="N56" i="13" s="1"/>
  <c r="J55" i="13"/>
  <c r="N55" i="13" s="1"/>
  <c r="H55" i="13"/>
  <c r="F55" i="13"/>
  <c r="J54" i="13"/>
  <c r="N54" i="13" s="1"/>
  <c r="F54" i="13"/>
  <c r="H54" i="13" s="1"/>
  <c r="F53" i="13"/>
  <c r="J53" i="13" s="1"/>
  <c r="N53" i="13" s="1"/>
  <c r="J52" i="13"/>
  <c r="N52" i="13" s="1"/>
  <c r="F52" i="13"/>
  <c r="H52" i="13" s="1"/>
  <c r="F51" i="13"/>
  <c r="J51" i="13" s="1"/>
  <c r="N51" i="13" s="1"/>
  <c r="F50" i="13"/>
  <c r="H50" i="13" s="1"/>
  <c r="J49" i="13"/>
  <c r="N49" i="13" s="1"/>
  <c r="F49" i="13"/>
  <c r="H49" i="13" s="1"/>
  <c r="F45" i="13"/>
  <c r="J45" i="13" s="1"/>
  <c r="F44" i="13"/>
  <c r="J44" i="13" s="1"/>
  <c r="F43" i="13"/>
  <c r="J43" i="13" s="1"/>
  <c r="H42" i="13"/>
  <c r="F42" i="13"/>
  <c r="J42" i="13" s="1"/>
  <c r="F41" i="13"/>
  <c r="H41" i="13" s="1"/>
  <c r="F40" i="13"/>
  <c r="H40" i="13" s="1"/>
  <c r="F39" i="13"/>
  <c r="J39" i="13" s="1"/>
  <c r="F38" i="13"/>
  <c r="J38" i="13" s="1"/>
  <c r="F37" i="13"/>
  <c r="J37" i="13" s="1"/>
  <c r="F36" i="13"/>
  <c r="J36" i="13" s="1"/>
  <c r="J32" i="13"/>
  <c r="N32" i="13" s="1"/>
  <c r="F32" i="13"/>
  <c r="H32" i="13" s="1"/>
  <c r="F31" i="13"/>
  <c r="J31" i="13" s="1"/>
  <c r="N31" i="13" s="1"/>
  <c r="J30" i="13"/>
  <c r="N30" i="13" s="1"/>
  <c r="H30" i="13"/>
  <c r="F30" i="13"/>
  <c r="F29" i="13"/>
  <c r="J29" i="13" s="1"/>
  <c r="L29" i="13" s="1"/>
  <c r="F25" i="13"/>
  <c r="H25" i="13" s="1"/>
  <c r="F24" i="13"/>
  <c r="J24" i="13" s="1"/>
  <c r="F23" i="13"/>
  <c r="J23" i="13" s="1"/>
  <c r="F22" i="13"/>
  <c r="H22" i="13" s="1"/>
  <c r="F21" i="13"/>
  <c r="J21" i="13" s="1"/>
  <c r="F20" i="13"/>
  <c r="J20" i="13" s="1"/>
  <c r="F19" i="13"/>
  <c r="H19" i="13" s="1"/>
  <c r="F18" i="13"/>
  <c r="J18" i="13" s="1"/>
  <c r="F17" i="13"/>
  <c r="H17" i="13" s="1"/>
  <c r="F16" i="13"/>
  <c r="J16" i="13" s="1"/>
  <c r="F86" i="12"/>
  <c r="J86" i="12" s="1"/>
  <c r="F85" i="12"/>
  <c r="J85" i="12" s="1"/>
  <c r="F81" i="12"/>
  <c r="J81" i="12" s="1"/>
  <c r="F80" i="12"/>
  <c r="J80" i="12" s="1"/>
  <c r="F76" i="12"/>
  <c r="J76" i="12" s="1"/>
  <c r="F75" i="12"/>
  <c r="J75" i="12" s="1"/>
  <c r="F71" i="12"/>
  <c r="J71" i="12" s="1"/>
  <c r="H70" i="12"/>
  <c r="F70" i="12"/>
  <c r="J70" i="12" s="1"/>
  <c r="F69" i="12"/>
  <c r="J69" i="12" s="1"/>
  <c r="F68" i="12"/>
  <c r="J68" i="12" s="1"/>
  <c r="F67" i="12"/>
  <c r="J67" i="12" s="1"/>
  <c r="F66" i="12"/>
  <c r="J66" i="12" s="1"/>
  <c r="F65" i="12"/>
  <c r="J65" i="12" s="1"/>
  <c r="H64" i="12"/>
  <c r="F64" i="12"/>
  <c r="J64" i="12" s="1"/>
  <c r="F63" i="12"/>
  <c r="J63" i="12" s="1"/>
  <c r="F62" i="12"/>
  <c r="J62" i="12" s="1"/>
  <c r="F58" i="12"/>
  <c r="J58" i="12" s="1"/>
  <c r="J57" i="12"/>
  <c r="N57" i="12" s="1"/>
  <c r="P57" i="12" s="1"/>
  <c r="F57" i="12"/>
  <c r="H57" i="12" s="1"/>
  <c r="F56" i="12"/>
  <c r="J56" i="12" s="1"/>
  <c r="F55" i="12"/>
  <c r="H55" i="12" s="1"/>
  <c r="F54" i="12"/>
  <c r="H54" i="12" s="1"/>
  <c r="F53" i="12"/>
  <c r="H53" i="12" s="1"/>
  <c r="F52" i="12"/>
  <c r="J52" i="12" s="1"/>
  <c r="F51" i="12"/>
  <c r="H51" i="12" s="1"/>
  <c r="F50" i="12"/>
  <c r="J50" i="12" s="1"/>
  <c r="J49" i="12"/>
  <c r="N49" i="12" s="1"/>
  <c r="F49" i="12"/>
  <c r="H49" i="12" s="1"/>
  <c r="F45" i="12"/>
  <c r="J45" i="12" s="1"/>
  <c r="F44" i="12"/>
  <c r="J44" i="12" s="1"/>
  <c r="F43" i="12"/>
  <c r="J43" i="12" s="1"/>
  <c r="F42" i="12"/>
  <c r="J42" i="12" s="1"/>
  <c r="F41" i="12"/>
  <c r="J41" i="12" s="1"/>
  <c r="F40" i="12"/>
  <c r="J40" i="12" s="1"/>
  <c r="F39" i="12"/>
  <c r="J39" i="12" s="1"/>
  <c r="F38" i="12"/>
  <c r="J38" i="12" s="1"/>
  <c r="F37" i="12"/>
  <c r="J37" i="12" s="1"/>
  <c r="F36" i="12"/>
  <c r="J36" i="12" s="1"/>
  <c r="F32" i="12"/>
  <c r="J32" i="12" s="1"/>
  <c r="F31" i="12"/>
  <c r="H31" i="12" s="1"/>
  <c r="F30" i="12"/>
  <c r="H30" i="12" s="1"/>
  <c r="F29" i="12"/>
  <c r="H29" i="12" s="1"/>
  <c r="F25" i="12"/>
  <c r="J25" i="12" s="1"/>
  <c r="H24" i="12"/>
  <c r="F24" i="12"/>
  <c r="J24" i="12" s="1"/>
  <c r="F23" i="12"/>
  <c r="J23" i="12" s="1"/>
  <c r="F22" i="12"/>
  <c r="J22" i="12" s="1"/>
  <c r="F21" i="12"/>
  <c r="J21" i="12" s="1"/>
  <c r="F20" i="12"/>
  <c r="H20" i="12" s="1"/>
  <c r="F19" i="12"/>
  <c r="J19" i="12" s="1"/>
  <c r="F18" i="12"/>
  <c r="J18" i="12" s="1"/>
  <c r="F17" i="12"/>
  <c r="J17" i="12" s="1"/>
  <c r="F16" i="12"/>
  <c r="J16" i="12" s="1"/>
  <c r="F86" i="2"/>
  <c r="J86" i="2" s="1"/>
  <c r="F85" i="2"/>
  <c r="J85" i="2" s="1"/>
  <c r="F81" i="2"/>
  <c r="J81" i="2" s="1"/>
  <c r="F80" i="2"/>
  <c r="J80" i="2" s="1"/>
  <c r="F76" i="2"/>
  <c r="H76" i="2" s="1"/>
  <c r="F75" i="2"/>
  <c r="J75" i="2" s="1"/>
  <c r="F71" i="2"/>
  <c r="J71" i="2" s="1"/>
  <c r="F70" i="2"/>
  <c r="J70" i="2" s="1"/>
  <c r="F69" i="2"/>
  <c r="J69" i="2" s="1"/>
  <c r="F68" i="2"/>
  <c r="J68" i="2" s="1"/>
  <c r="F67" i="2"/>
  <c r="J67" i="2" s="1"/>
  <c r="F66" i="2"/>
  <c r="J66" i="2" s="1"/>
  <c r="F65" i="2"/>
  <c r="J65" i="2" s="1"/>
  <c r="F64" i="2"/>
  <c r="J64" i="2" s="1"/>
  <c r="F63" i="2"/>
  <c r="J63" i="2" s="1"/>
  <c r="F62" i="2"/>
  <c r="J62" i="2" s="1"/>
  <c r="F58" i="2"/>
  <c r="J58" i="2" s="1"/>
  <c r="H57" i="2"/>
  <c r="F57" i="2"/>
  <c r="J57" i="2" s="1"/>
  <c r="F56" i="2"/>
  <c r="H56" i="2" s="1"/>
  <c r="F55" i="2"/>
  <c r="J55" i="2" s="1"/>
  <c r="F54" i="2"/>
  <c r="J54" i="2" s="1"/>
  <c r="F53" i="2"/>
  <c r="H53" i="2" s="1"/>
  <c r="F52" i="2"/>
  <c r="J52" i="2" s="1"/>
  <c r="F51" i="2"/>
  <c r="J51" i="2" s="1"/>
  <c r="F50" i="2"/>
  <c r="H50" i="2" s="1"/>
  <c r="F49" i="2"/>
  <c r="J49" i="2" s="1"/>
  <c r="F45" i="2"/>
  <c r="J45" i="2" s="1"/>
  <c r="F44" i="2"/>
  <c r="J44" i="2" s="1"/>
  <c r="F43" i="2"/>
  <c r="J43" i="2" s="1"/>
  <c r="F42" i="2"/>
  <c r="J42" i="2" s="1"/>
  <c r="F41" i="2"/>
  <c r="J41" i="2" s="1"/>
  <c r="F40" i="2"/>
  <c r="J40" i="2" s="1"/>
  <c r="F39" i="2"/>
  <c r="H39" i="2" s="1"/>
  <c r="F38" i="2"/>
  <c r="J38" i="2" s="1"/>
  <c r="F37" i="2"/>
  <c r="J37" i="2" s="1"/>
  <c r="F36" i="2"/>
  <c r="J36" i="2" s="1"/>
  <c r="F32" i="2"/>
  <c r="J32" i="2" s="1"/>
  <c r="F31" i="2"/>
  <c r="J31" i="2" s="1"/>
  <c r="F30" i="2"/>
  <c r="J30" i="2" s="1"/>
  <c r="F29" i="2"/>
  <c r="J29" i="2" s="1"/>
  <c r="F25" i="2"/>
  <c r="J25" i="2" s="1"/>
  <c r="F24" i="2"/>
  <c r="J24" i="2" s="1"/>
  <c r="F23" i="2"/>
  <c r="J23" i="2" s="1"/>
  <c r="F22" i="2"/>
  <c r="J22" i="2" s="1"/>
  <c r="F21" i="2"/>
  <c r="J21" i="2" s="1"/>
  <c r="H20" i="2"/>
  <c r="F20" i="2"/>
  <c r="J20" i="2" s="1"/>
  <c r="F19" i="2"/>
  <c r="J19" i="2" s="1"/>
  <c r="F18" i="2"/>
  <c r="J18" i="2" s="1"/>
  <c r="F17" i="2"/>
  <c r="J17" i="2" s="1"/>
  <c r="F16" i="2"/>
  <c r="J16" i="2" s="1"/>
  <c r="F86" i="1"/>
  <c r="J86" i="1" s="1"/>
  <c r="F85" i="1"/>
  <c r="J85" i="1" s="1"/>
  <c r="F81" i="1"/>
  <c r="J81" i="1" s="1"/>
  <c r="F80" i="1"/>
  <c r="J80" i="1" s="1"/>
  <c r="F76" i="1"/>
  <c r="J76" i="1" s="1"/>
  <c r="F75" i="1"/>
  <c r="J75" i="1" s="1"/>
  <c r="F71" i="1"/>
  <c r="J71" i="1" s="1"/>
  <c r="F70" i="1"/>
  <c r="J70" i="1" s="1"/>
  <c r="F69" i="1"/>
  <c r="J69" i="1" s="1"/>
  <c r="F68" i="1"/>
  <c r="J68" i="1" s="1"/>
  <c r="F67" i="1"/>
  <c r="J67" i="1" s="1"/>
  <c r="F66" i="1"/>
  <c r="J66" i="1" s="1"/>
  <c r="F65" i="1"/>
  <c r="J65" i="1" s="1"/>
  <c r="H64" i="1"/>
  <c r="F64" i="1"/>
  <c r="J64" i="1" s="1"/>
  <c r="F63" i="1"/>
  <c r="J63" i="1" s="1"/>
  <c r="F62" i="1"/>
  <c r="J62" i="1" s="1"/>
  <c r="F58" i="1"/>
  <c r="H58" i="1" s="1"/>
  <c r="F57" i="1"/>
  <c r="J57" i="1" s="1"/>
  <c r="F56" i="1"/>
  <c r="J56" i="1" s="1"/>
  <c r="F55" i="1"/>
  <c r="J55" i="1" s="1"/>
  <c r="F54" i="1"/>
  <c r="J54" i="1" s="1"/>
  <c r="F53" i="1"/>
  <c r="J53" i="1" s="1"/>
  <c r="F52" i="1"/>
  <c r="J52" i="1" s="1"/>
  <c r="F51" i="1"/>
  <c r="J51" i="1" s="1"/>
  <c r="F50" i="1"/>
  <c r="H50" i="1" s="1"/>
  <c r="F49" i="1"/>
  <c r="J49" i="1" s="1"/>
  <c r="F45" i="1"/>
  <c r="J45" i="1" s="1"/>
  <c r="F44" i="1"/>
  <c r="J44" i="1" s="1"/>
  <c r="F43" i="1"/>
  <c r="J43" i="1" s="1"/>
  <c r="F42" i="1"/>
  <c r="J42" i="1" s="1"/>
  <c r="F41" i="1"/>
  <c r="J41" i="1" s="1"/>
  <c r="F40" i="1"/>
  <c r="J40" i="1" s="1"/>
  <c r="F39" i="1"/>
  <c r="J39" i="1" s="1"/>
  <c r="F38" i="1"/>
  <c r="H38" i="1" s="1"/>
  <c r="F37" i="1"/>
  <c r="J37" i="1" s="1"/>
  <c r="F36" i="1"/>
  <c r="J36" i="1" s="1"/>
  <c r="F32" i="1"/>
  <c r="J32" i="1" s="1"/>
  <c r="F31" i="1"/>
  <c r="J31" i="1" s="1"/>
  <c r="F30" i="1"/>
  <c r="J30" i="1" s="1"/>
  <c r="F29" i="1"/>
  <c r="J29" i="1" s="1"/>
  <c r="F25" i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7" i="1"/>
  <c r="J17" i="1" s="1"/>
  <c r="F16" i="1"/>
  <c r="J16" i="1" s="1"/>
  <c r="P67" i="17" l="1"/>
  <c r="R67" i="17"/>
  <c r="V67" i="17" s="1"/>
  <c r="H62" i="17"/>
  <c r="H68" i="17"/>
  <c r="H43" i="17"/>
  <c r="H23" i="17"/>
  <c r="J38" i="17"/>
  <c r="N38" i="17" s="1"/>
  <c r="P38" i="17" s="1"/>
  <c r="R65" i="17"/>
  <c r="V65" i="17" s="1"/>
  <c r="X65" i="17" s="1"/>
  <c r="H86" i="17"/>
  <c r="J19" i="17"/>
  <c r="N19" i="17" s="1"/>
  <c r="H63" i="17"/>
  <c r="H69" i="17"/>
  <c r="H24" i="17"/>
  <c r="J40" i="17"/>
  <c r="N40" i="17" s="1"/>
  <c r="P40" i="17" s="1"/>
  <c r="J45" i="17"/>
  <c r="N45" i="17" s="1"/>
  <c r="P45" i="17" s="1"/>
  <c r="H67" i="17"/>
  <c r="H80" i="17"/>
  <c r="H70" i="1"/>
  <c r="H44" i="1"/>
  <c r="J38" i="1"/>
  <c r="H55" i="20"/>
  <c r="H49" i="20"/>
  <c r="L52" i="19"/>
  <c r="J86" i="19"/>
  <c r="H18" i="19"/>
  <c r="J23" i="19"/>
  <c r="N23" i="19" s="1"/>
  <c r="J29" i="19"/>
  <c r="N29" i="19" s="1"/>
  <c r="P29" i="19" s="1"/>
  <c r="J49" i="19"/>
  <c r="N49" i="19" s="1"/>
  <c r="R49" i="19" s="1"/>
  <c r="H21" i="19"/>
  <c r="J36" i="19"/>
  <c r="N36" i="19" s="1"/>
  <c r="P36" i="19" s="1"/>
  <c r="J40" i="19"/>
  <c r="N40" i="19" s="1"/>
  <c r="P40" i="19" s="1"/>
  <c r="J53" i="19"/>
  <c r="N53" i="19" s="1"/>
  <c r="J57" i="19"/>
  <c r="N57" i="19" s="1"/>
  <c r="J76" i="19"/>
  <c r="L32" i="19"/>
  <c r="H60" i="19"/>
  <c r="J56" i="19"/>
  <c r="N56" i="19" s="1"/>
  <c r="H27" i="19"/>
  <c r="H22" i="19"/>
  <c r="J31" i="19"/>
  <c r="N31" i="19" s="1"/>
  <c r="J51" i="19"/>
  <c r="N51" i="19" s="1"/>
  <c r="J39" i="19"/>
  <c r="N39" i="19" s="1"/>
  <c r="J75" i="19"/>
  <c r="N75" i="19" s="1"/>
  <c r="J51" i="18"/>
  <c r="J55" i="18"/>
  <c r="H76" i="18"/>
  <c r="J30" i="18"/>
  <c r="N30" i="18" s="1"/>
  <c r="R30" i="18" s="1"/>
  <c r="P41" i="17"/>
  <c r="R41" i="17"/>
  <c r="V41" i="17" s="1"/>
  <c r="P21" i="17"/>
  <c r="R21" i="17"/>
  <c r="V21" i="17" s="1"/>
  <c r="P81" i="17"/>
  <c r="P83" i="17" s="1"/>
  <c r="R81" i="17"/>
  <c r="V81" i="17" s="1"/>
  <c r="X81" i="17" s="1"/>
  <c r="H41" i="17"/>
  <c r="J36" i="17"/>
  <c r="N36" i="17" s="1"/>
  <c r="P36" i="17" s="1"/>
  <c r="H64" i="17"/>
  <c r="H18" i="17"/>
  <c r="J20" i="17"/>
  <c r="N20" i="17" s="1"/>
  <c r="P20" i="17" s="1"/>
  <c r="J25" i="17"/>
  <c r="N25" i="17" s="1"/>
  <c r="P25" i="17" s="1"/>
  <c r="J39" i="17"/>
  <c r="N39" i="17" s="1"/>
  <c r="H44" i="17"/>
  <c r="H71" i="17"/>
  <c r="H81" i="17"/>
  <c r="H83" i="17" s="1"/>
  <c r="H22" i="17"/>
  <c r="J66" i="17"/>
  <c r="N66" i="17" s="1"/>
  <c r="P66" i="17" s="1"/>
  <c r="H16" i="17"/>
  <c r="H21" i="17"/>
  <c r="H42" i="17"/>
  <c r="H58" i="17"/>
  <c r="R68" i="17"/>
  <c r="N30" i="16"/>
  <c r="N31" i="16"/>
  <c r="H18" i="14"/>
  <c r="J23" i="14"/>
  <c r="N23" i="14" s="1"/>
  <c r="P23" i="14" s="1"/>
  <c r="J37" i="14"/>
  <c r="N37" i="14" s="1"/>
  <c r="J42" i="14"/>
  <c r="N42" i="14" s="1"/>
  <c r="P42" i="14" s="1"/>
  <c r="H45" i="14"/>
  <c r="H63" i="14"/>
  <c r="H73" i="14" s="1"/>
  <c r="J68" i="14"/>
  <c r="N68" i="14" s="1"/>
  <c r="P68" i="14" s="1"/>
  <c r="H71" i="14"/>
  <c r="H81" i="14"/>
  <c r="H83" i="14" s="1"/>
  <c r="P83" i="14"/>
  <c r="H22" i="14"/>
  <c r="H27" i="14" s="1"/>
  <c r="H36" i="14"/>
  <c r="H41" i="14"/>
  <c r="H67" i="14"/>
  <c r="N75" i="13"/>
  <c r="L75" i="13"/>
  <c r="H58" i="13"/>
  <c r="L30" i="13"/>
  <c r="J50" i="13"/>
  <c r="L50" i="13" s="1"/>
  <c r="H53" i="13"/>
  <c r="H76" i="13"/>
  <c r="H86" i="13"/>
  <c r="H31" i="13"/>
  <c r="H51" i="13"/>
  <c r="H29" i="13"/>
  <c r="H75" i="13"/>
  <c r="L49" i="13"/>
  <c r="H41" i="12"/>
  <c r="J54" i="12"/>
  <c r="J29" i="12"/>
  <c r="N29" i="12" s="1"/>
  <c r="R29" i="12" s="1"/>
  <c r="H19" i="12"/>
  <c r="L57" i="12"/>
  <c r="J51" i="12"/>
  <c r="H67" i="12"/>
  <c r="H16" i="12"/>
  <c r="H38" i="12"/>
  <c r="H44" i="12"/>
  <c r="J55" i="12"/>
  <c r="L55" i="12" s="1"/>
  <c r="H21" i="12"/>
  <c r="H80" i="12"/>
  <c r="J31" i="12"/>
  <c r="H81" i="12"/>
  <c r="H18" i="12"/>
  <c r="N30" i="2"/>
  <c r="R30" i="2" s="1"/>
  <c r="L30" i="2"/>
  <c r="H54" i="2"/>
  <c r="H30" i="2"/>
  <c r="H17" i="2"/>
  <c r="H23" i="2"/>
  <c r="J50" i="2"/>
  <c r="L50" i="2" s="1"/>
  <c r="H37" i="2"/>
  <c r="J53" i="2"/>
  <c r="L53" i="2" s="1"/>
  <c r="H51" i="2"/>
  <c r="J56" i="2"/>
  <c r="N56" i="2" s="1"/>
  <c r="J76" i="2"/>
  <c r="N76" i="2" s="1"/>
  <c r="H36" i="1"/>
  <c r="H41" i="1"/>
  <c r="J58" i="1"/>
  <c r="N58" i="1" s="1"/>
  <c r="H67" i="1"/>
  <c r="H81" i="1"/>
  <c r="L56" i="20"/>
  <c r="N56" i="20"/>
  <c r="N65" i="20"/>
  <c r="L65" i="20"/>
  <c r="N71" i="20"/>
  <c r="L71" i="20"/>
  <c r="H32" i="20"/>
  <c r="N39" i="20"/>
  <c r="L39" i="20"/>
  <c r="N43" i="20"/>
  <c r="L43" i="20"/>
  <c r="H50" i="20"/>
  <c r="H56" i="20"/>
  <c r="L51" i="20"/>
  <c r="N51" i="20"/>
  <c r="L57" i="20"/>
  <c r="N57" i="20"/>
  <c r="N66" i="20"/>
  <c r="L66" i="20"/>
  <c r="H75" i="20"/>
  <c r="J75" i="20"/>
  <c r="N24" i="20"/>
  <c r="L24" i="20"/>
  <c r="N17" i="20"/>
  <c r="L17" i="20"/>
  <c r="N21" i="20"/>
  <c r="L21" i="20"/>
  <c r="N25" i="20"/>
  <c r="L25" i="20"/>
  <c r="H51" i="20"/>
  <c r="H57" i="20"/>
  <c r="J76" i="20"/>
  <c r="H76" i="20"/>
  <c r="N36" i="20"/>
  <c r="L36" i="20"/>
  <c r="N40" i="20"/>
  <c r="L40" i="20"/>
  <c r="N44" i="20"/>
  <c r="L44" i="20"/>
  <c r="L52" i="20"/>
  <c r="N52" i="20"/>
  <c r="J58" i="20"/>
  <c r="H58" i="20"/>
  <c r="N67" i="20"/>
  <c r="L67" i="20"/>
  <c r="N20" i="20"/>
  <c r="L20" i="20"/>
  <c r="H52" i="20"/>
  <c r="N80" i="20"/>
  <c r="L80" i="20"/>
  <c r="L29" i="20"/>
  <c r="N29" i="20"/>
  <c r="L53" i="20"/>
  <c r="N53" i="20"/>
  <c r="N62" i="20"/>
  <c r="L62" i="20"/>
  <c r="N68" i="20"/>
  <c r="L68" i="20"/>
  <c r="L50" i="20"/>
  <c r="N50" i="20"/>
  <c r="H29" i="20"/>
  <c r="N45" i="20"/>
  <c r="L45" i="20"/>
  <c r="H53" i="20"/>
  <c r="N81" i="20"/>
  <c r="L81" i="20"/>
  <c r="N16" i="20"/>
  <c r="L16" i="20"/>
  <c r="N18" i="20"/>
  <c r="L18" i="20"/>
  <c r="L30" i="20"/>
  <c r="N30" i="20"/>
  <c r="L54" i="20"/>
  <c r="N54" i="20"/>
  <c r="N63" i="20"/>
  <c r="L63" i="20"/>
  <c r="N69" i="20"/>
  <c r="L69" i="20"/>
  <c r="L32" i="20"/>
  <c r="N32" i="20"/>
  <c r="N22" i="20"/>
  <c r="L22" i="20"/>
  <c r="N37" i="20"/>
  <c r="L37" i="20"/>
  <c r="N19" i="20"/>
  <c r="L19" i="20"/>
  <c r="N23" i="20"/>
  <c r="L23" i="20"/>
  <c r="H30" i="20"/>
  <c r="H54" i="20"/>
  <c r="J85" i="20"/>
  <c r="H85" i="20"/>
  <c r="N41" i="20"/>
  <c r="L41" i="20"/>
  <c r="L31" i="20"/>
  <c r="N31" i="20"/>
  <c r="N38" i="20"/>
  <c r="L38" i="20"/>
  <c r="N42" i="20"/>
  <c r="L42" i="20"/>
  <c r="L49" i="20"/>
  <c r="N49" i="20"/>
  <c r="L55" i="20"/>
  <c r="N55" i="20"/>
  <c r="N64" i="20"/>
  <c r="L64" i="20"/>
  <c r="N70" i="20"/>
  <c r="L70" i="20"/>
  <c r="H86" i="20"/>
  <c r="J86" i="20"/>
  <c r="H16" i="20"/>
  <c r="H17" i="20"/>
  <c r="H18" i="20"/>
  <c r="H19" i="20"/>
  <c r="H20" i="20"/>
  <c r="H21" i="20"/>
  <c r="H22" i="20"/>
  <c r="H23" i="20"/>
  <c r="H24" i="20"/>
  <c r="H25" i="20"/>
  <c r="H36" i="20"/>
  <c r="H37" i="20"/>
  <c r="H38" i="20"/>
  <c r="H39" i="20"/>
  <c r="H40" i="20"/>
  <c r="H41" i="20"/>
  <c r="H42" i="20"/>
  <c r="H43" i="20"/>
  <c r="H44" i="20"/>
  <c r="H45" i="20"/>
  <c r="H62" i="20"/>
  <c r="H63" i="20"/>
  <c r="H64" i="20"/>
  <c r="H65" i="20"/>
  <c r="H66" i="20"/>
  <c r="H67" i="20"/>
  <c r="H68" i="20"/>
  <c r="H69" i="20"/>
  <c r="H70" i="20"/>
  <c r="H71" i="20"/>
  <c r="H80" i="20"/>
  <c r="H81" i="20"/>
  <c r="P38" i="19"/>
  <c r="R38" i="19"/>
  <c r="R52" i="19"/>
  <c r="P52" i="19"/>
  <c r="R56" i="19"/>
  <c r="P56" i="19"/>
  <c r="L75" i="19"/>
  <c r="L78" i="19" s="1"/>
  <c r="L56" i="19"/>
  <c r="N63" i="19"/>
  <c r="L63" i="19"/>
  <c r="N67" i="19"/>
  <c r="L67" i="19"/>
  <c r="L76" i="19"/>
  <c r="N76" i="19"/>
  <c r="N68" i="19"/>
  <c r="L68" i="19"/>
  <c r="P23" i="19"/>
  <c r="R23" i="19"/>
  <c r="P21" i="19"/>
  <c r="R21" i="19"/>
  <c r="R17" i="19"/>
  <c r="R36" i="19"/>
  <c r="P39" i="19"/>
  <c r="R39" i="19"/>
  <c r="L53" i="19"/>
  <c r="L57" i="19"/>
  <c r="N64" i="19"/>
  <c r="L64" i="19"/>
  <c r="N80" i="19"/>
  <c r="L80" i="19"/>
  <c r="L83" i="19" s="1"/>
  <c r="N42" i="19"/>
  <c r="L42" i="19"/>
  <c r="P24" i="19"/>
  <c r="R24" i="19"/>
  <c r="R30" i="19"/>
  <c r="P30" i="19"/>
  <c r="N43" i="19"/>
  <c r="L43" i="19"/>
  <c r="N69" i="19"/>
  <c r="L69" i="19"/>
  <c r="L30" i="19"/>
  <c r="R50" i="19"/>
  <c r="P50" i="19"/>
  <c r="R54" i="19"/>
  <c r="P54" i="19"/>
  <c r="R58" i="19"/>
  <c r="P58" i="19"/>
  <c r="N81" i="19"/>
  <c r="L81" i="19"/>
  <c r="P19" i="19"/>
  <c r="R19" i="19"/>
  <c r="P49" i="19"/>
  <c r="L50" i="19"/>
  <c r="L54" i="19"/>
  <c r="L58" i="19"/>
  <c r="N65" i="19"/>
  <c r="L65" i="19"/>
  <c r="N70" i="19"/>
  <c r="L70" i="19"/>
  <c r="R53" i="19"/>
  <c r="P53" i="19"/>
  <c r="R31" i="19"/>
  <c r="P31" i="19"/>
  <c r="N44" i="19"/>
  <c r="L44" i="19"/>
  <c r="P20" i="19"/>
  <c r="R20" i="19"/>
  <c r="L31" i="19"/>
  <c r="R51" i="19"/>
  <c r="P51" i="19"/>
  <c r="R55" i="19"/>
  <c r="P55" i="19"/>
  <c r="N71" i="19"/>
  <c r="L71" i="19"/>
  <c r="N85" i="19"/>
  <c r="L85" i="19"/>
  <c r="R57" i="19"/>
  <c r="P57" i="19"/>
  <c r="P22" i="19"/>
  <c r="R22" i="19"/>
  <c r="P37" i="19"/>
  <c r="R37" i="19"/>
  <c r="R18" i="19"/>
  <c r="P25" i="19"/>
  <c r="R25" i="19"/>
  <c r="L51" i="19"/>
  <c r="L55" i="19"/>
  <c r="N62" i="19"/>
  <c r="L62" i="19"/>
  <c r="N66" i="19"/>
  <c r="L66" i="19"/>
  <c r="R29" i="19"/>
  <c r="N16" i="19"/>
  <c r="L16" i="19"/>
  <c r="R32" i="19"/>
  <c r="P32" i="19"/>
  <c r="N41" i="19"/>
  <c r="L41" i="19"/>
  <c r="N45" i="19"/>
  <c r="L45" i="19"/>
  <c r="H78" i="19"/>
  <c r="L86" i="19"/>
  <c r="N86" i="19"/>
  <c r="H41" i="19"/>
  <c r="H42" i="19"/>
  <c r="H43" i="19"/>
  <c r="H44" i="19"/>
  <c r="H45" i="19"/>
  <c r="H62" i="19"/>
  <c r="H63" i="19"/>
  <c r="H64" i="19"/>
  <c r="H65" i="19"/>
  <c r="H66" i="19"/>
  <c r="H67" i="19"/>
  <c r="H68" i="19"/>
  <c r="H69" i="19"/>
  <c r="H70" i="19"/>
  <c r="H71" i="19"/>
  <c r="H80" i="19"/>
  <c r="H81" i="19"/>
  <c r="L17" i="19"/>
  <c r="L18" i="19"/>
  <c r="L19" i="19"/>
  <c r="L20" i="19"/>
  <c r="L21" i="19"/>
  <c r="L22" i="19"/>
  <c r="L23" i="19"/>
  <c r="L24" i="19"/>
  <c r="L25" i="19"/>
  <c r="L37" i="19"/>
  <c r="L38" i="19"/>
  <c r="L39" i="19"/>
  <c r="N58" i="18"/>
  <c r="L58" i="18"/>
  <c r="N76" i="18"/>
  <c r="L76" i="18"/>
  <c r="N49" i="18"/>
  <c r="L49" i="18"/>
  <c r="N50" i="18"/>
  <c r="L50" i="18"/>
  <c r="N56" i="18"/>
  <c r="L56" i="18"/>
  <c r="N54" i="18"/>
  <c r="L54" i="18"/>
  <c r="N75" i="18"/>
  <c r="L75" i="18"/>
  <c r="N52" i="18"/>
  <c r="L52" i="18"/>
  <c r="N53" i="18"/>
  <c r="L53" i="18"/>
  <c r="N86" i="18"/>
  <c r="L86" i="18"/>
  <c r="H49" i="18"/>
  <c r="J57" i="18"/>
  <c r="J17" i="18"/>
  <c r="H17" i="18"/>
  <c r="J19" i="18"/>
  <c r="H19" i="18"/>
  <c r="N21" i="18"/>
  <c r="L21" i="18"/>
  <c r="J31" i="18"/>
  <c r="N44" i="18"/>
  <c r="L44" i="18"/>
  <c r="H50" i="18"/>
  <c r="H54" i="18"/>
  <c r="H58" i="18"/>
  <c r="N25" i="18"/>
  <c r="L25" i="18"/>
  <c r="H53" i="18"/>
  <c r="H75" i="18"/>
  <c r="H78" i="18" s="1"/>
  <c r="N39" i="18"/>
  <c r="L39" i="18"/>
  <c r="N70" i="18"/>
  <c r="L70" i="18"/>
  <c r="N37" i="18"/>
  <c r="L37" i="18"/>
  <c r="P30" i="18"/>
  <c r="N43" i="18"/>
  <c r="L43" i="18"/>
  <c r="L30" i="18"/>
  <c r="N69" i="18"/>
  <c r="L69" i="18"/>
  <c r="R29" i="18"/>
  <c r="P29" i="18"/>
  <c r="N42" i="18"/>
  <c r="L42" i="18"/>
  <c r="N45" i="18"/>
  <c r="L45" i="18"/>
  <c r="N51" i="18"/>
  <c r="L51" i="18"/>
  <c r="N55" i="18"/>
  <c r="L55" i="18"/>
  <c r="N85" i="18"/>
  <c r="L85" i="18"/>
  <c r="N63" i="18"/>
  <c r="L63" i="18"/>
  <c r="N41" i="18"/>
  <c r="L41" i="18"/>
  <c r="N67" i="18"/>
  <c r="L67" i="18"/>
  <c r="R32" i="18"/>
  <c r="P32" i="18"/>
  <c r="L29" i="18"/>
  <c r="L32" i="18"/>
  <c r="N62" i="18"/>
  <c r="L62" i="18"/>
  <c r="N65" i="18"/>
  <c r="L65" i="18"/>
  <c r="N68" i="18"/>
  <c r="L68" i="18"/>
  <c r="N71" i="18"/>
  <c r="L71" i="18"/>
  <c r="N38" i="18"/>
  <c r="L38" i="18"/>
  <c r="N36" i="18"/>
  <c r="L36" i="18"/>
  <c r="N24" i="18"/>
  <c r="L24" i="18"/>
  <c r="J16" i="18"/>
  <c r="H16" i="18"/>
  <c r="H18" i="18"/>
  <c r="J18" i="18"/>
  <c r="J20" i="18"/>
  <c r="H20" i="18"/>
  <c r="N40" i="18"/>
  <c r="L40" i="18"/>
  <c r="H52" i="18"/>
  <c r="H56" i="18"/>
  <c r="N80" i="18"/>
  <c r="L80" i="18"/>
  <c r="H86" i="18"/>
  <c r="N66" i="18"/>
  <c r="L66" i="18"/>
  <c r="N81" i="18"/>
  <c r="L81" i="18"/>
  <c r="N23" i="18"/>
  <c r="L23" i="18"/>
  <c r="N64" i="18"/>
  <c r="L64" i="18"/>
  <c r="H25" i="18"/>
  <c r="H36" i="18"/>
  <c r="H37" i="18"/>
  <c r="H38" i="18"/>
  <c r="H39" i="18"/>
  <c r="H40" i="18"/>
  <c r="H41" i="18"/>
  <c r="H42" i="18"/>
  <c r="H43" i="18"/>
  <c r="H44" i="18"/>
  <c r="H45" i="18"/>
  <c r="H62" i="18"/>
  <c r="H63" i="18"/>
  <c r="H64" i="18"/>
  <c r="H65" i="18"/>
  <c r="H66" i="18"/>
  <c r="H67" i="18"/>
  <c r="H68" i="18"/>
  <c r="H69" i="18"/>
  <c r="H70" i="18"/>
  <c r="H71" i="18"/>
  <c r="H80" i="18"/>
  <c r="H83" i="18" s="1"/>
  <c r="H81" i="18"/>
  <c r="H21" i="18"/>
  <c r="H24" i="18"/>
  <c r="H23" i="18"/>
  <c r="J22" i="18"/>
  <c r="R40" i="17"/>
  <c r="R45" i="17"/>
  <c r="R71" i="17"/>
  <c r="R18" i="17"/>
  <c r="H54" i="17"/>
  <c r="R64" i="17"/>
  <c r="R66" i="17"/>
  <c r="L54" i="17"/>
  <c r="N54" i="17"/>
  <c r="R23" i="17"/>
  <c r="L29" i="17"/>
  <c r="N29" i="17"/>
  <c r="R43" i="17"/>
  <c r="L49" i="17"/>
  <c r="N49" i="17"/>
  <c r="L55" i="17"/>
  <c r="N55" i="17"/>
  <c r="P73" i="17"/>
  <c r="R69" i="17"/>
  <c r="L75" i="17"/>
  <c r="N75" i="17"/>
  <c r="R16" i="17"/>
  <c r="H29" i="17"/>
  <c r="R36" i="17"/>
  <c r="H49" i="17"/>
  <c r="H55" i="17"/>
  <c r="R62" i="17"/>
  <c r="H75" i="17"/>
  <c r="L53" i="17"/>
  <c r="N53" i="17"/>
  <c r="R80" i="17"/>
  <c r="X41" i="17"/>
  <c r="Z41" i="17"/>
  <c r="AB41" i="17" s="1"/>
  <c r="L50" i="17"/>
  <c r="N50" i="17"/>
  <c r="L56" i="17"/>
  <c r="N56" i="17"/>
  <c r="X67" i="17"/>
  <c r="Z67" i="17"/>
  <c r="AB67" i="17" s="1"/>
  <c r="T21" i="17"/>
  <c r="H30" i="17"/>
  <c r="T41" i="17"/>
  <c r="H50" i="17"/>
  <c r="H56" i="17"/>
  <c r="T67" i="17"/>
  <c r="H76" i="17"/>
  <c r="R25" i="17"/>
  <c r="L30" i="17"/>
  <c r="N30" i="17"/>
  <c r="L31" i="17"/>
  <c r="N31" i="17"/>
  <c r="L51" i="17"/>
  <c r="N51" i="17"/>
  <c r="L57" i="17"/>
  <c r="N57" i="17"/>
  <c r="L85" i="17"/>
  <c r="N85" i="17"/>
  <c r="L76" i="17"/>
  <c r="N76" i="17"/>
  <c r="R24" i="17"/>
  <c r="H31" i="17"/>
  <c r="R44" i="17"/>
  <c r="H51" i="17"/>
  <c r="H57" i="17"/>
  <c r="R70" i="17"/>
  <c r="H85" i="17"/>
  <c r="Z21" i="17"/>
  <c r="AB21" i="17" s="1"/>
  <c r="X21" i="17"/>
  <c r="R17" i="17"/>
  <c r="L32" i="17"/>
  <c r="N32" i="17"/>
  <c r="R37" i="17"/>
  <c r="L52" i="17"/>
  <c r="N52" i="17"/>
  <c r="L58" i="17"/>
  <c r="N58" i="17"/>
  <c r="R63" i="17"/>
  <c r="L86" i="17"/>
  <c r="N86" i="17"/>
  <c r="R20" i="17"/>
  <c r="H53" i="17"/>
  <c r="R22" i="17"/>
  <c r="H32" i="17"/>
  <c r="R42" i="17"/>
  <c r="H52" i="17"/>
  <c r="L16" i="17"/>
  <c r="L17" i="17"/>
  <c r="L18" i="17"/>
  <c r="L19" i="17"/>
  <c r="L20" i="17"/>
  <c r="L21" i="17"/>
  <c r="L22" i="17"/>
  <c r="L23" i="17"/>
  <c r="L24" i="17"/>
  <c r="L25" i="17"/>
  <c r="L36" i="17"/>
  <c r="L37" i="17"/>
  <c r="L38" i="17"/>
  <c r="L39" i="17"/>
  <c r="L40" i="17"/>
  <c r="L41" i="17"/>
  <c r="L42" i="17"/>
  <c r="L43" i="17"/>
  <c r="L44" i="17"/>
  <c r="L45" i="17"/>
  <c r="L62" i="17"/>
  <c r="L63" i="17"/>
  <c r="L64" i="17"/>
  <c r="L65" i="17"/>
  <c r="L66" i="17"/>
  <c r="L67" i="17"/>
  <c r="L68" i="17"/>
  <c r="L69" i="17"/>
  <c r="L70" i="17"/>
  <c r="L71" i="17"/>
  <c r="L80" i="17"/>
  <c r="L81" i="17"/>
  <c r="J53" i="16"/>
  <c r="H53" i="16"/>
  <c r="N16" i="16"/>
  <c r="L16" i="16"/>
  <c r="N21" i="16"/>
  <c r="L21" i="16"/>
  <c r="H29" i="16"/>
  <c r="J54" i="16"/>
  <c r="H54" i="16"/>
  <c r="N62" i="16"/>
  <c r="L62" i="16"/>
  <c r="N66" i="16"/>
  <c r="L66" i="16"/>
  <c r="N70" i="16"/>
  <c r="L70" i="16"/>
  <c r="N80" i="16"/>
  <c r="L80" i="16"/>
  <c r="N29" i="16"/>
  <c r="N19" i="16"/>
  <c r="L19" i="16"/>
  <c r="N39" i="16"/>
  <c r="L39" i="16"/>
  <c r="N42" i="16"/>
  <c r="L42" i="16"/>
  <c r="J49" i="16"/>
  <c r="H49" i="16"/>
  <c r="J55" i="16"/>
  <c r="H55" i="16"/>
  <c r="N24" i="16"/>
  <c r="L24" i="16"/>
  <c r="H30" i="16"/>
  <c r="N63" i="16"/>
  <c r="L63" i="16"/>
  <c r="N67" i="16"/>
  <c r="L67" i="16"/>
  <c r="N71" i="16"/>
  <c r="L71" i="16"/>
  <c r="N81" i="16"/>
  <c r="L81" i="16"/>
  <c r="J50" i="16"/>
  <c r="H50" i="16"/>
  <c r="N22" i="16"/>
  <c r="L22" i="16"/>
  <c r="N43" i="16"/>
  <c r="L43" i="16"/>
  <c r="N37" i="16"/>
  <c r="L37" i="16"/>
  <c r="N40" i="16"/>
  <c r="L40" i="16"/>
  <c r="J51" i="16"/>
  <c r="H51" i="16"/>
  <c r="J57" i="16"/>
  <c r="H57" i="16"/>
  <c r="N64" i="16"/>
  <c r="L64" i="16"/>
  <c r="N68" i="16"/>
  <c r="L68" i="16"/>
  <c r="J75" i="16"/>
  <c r="H75" i="16"/>
  <c r="J85" i="16"/>
  <c r="H85" i="16"/>
  <c r="R32" i="16"/>
  <c r="P32" i="16"/>
  <c r="N17" i="16"/>
  <c r="L17" i="16"/>
  <c r="R30" i="16"/>
  <c r="P30" i="16"/>
  <c r="J56" i="16"/>
  <c r="H56" i="16"/>
  <c r="N25" i="16"/>
  <c r="L25" i="16"/>
  <c r="R31" i="16"/>
  <c r="P31" i="16"/>
  <c r="N45" i="16"/>
  <c r="L45" i="16"/>
  <c r="N44" i="16"/>
  <c r="L44" i="16"/>
  <c r="J52" i="16"/>
  <c r="H52" i="16"/>
  <c r="J58" i="16"/>
  <c r="H58" i="16"/>
  <c r="J76" i="16"/>
  <c r="H76" i="16"/>
  <c r="J86" i="16"/>
  <c r="H86" i="16"/>
  <c r="H32" i="16"/>
  <c r="N65" i="16"/>
  <c r="L65" i="16"/>
  <c r="N69" i="16"/>
  <c r="L69" i="16"/>
  <c r="H43" i="16"/>
  <c r="H45" i="16"/>
  <c r="H62" i="16"/>
  <c r="H63" i="16"/>
  <c r="H64" i="16"/>
  <c r="H65" i="16"/>
  <c r="H66" i="16"/>
  <c r="H67" i="16"/>
  <c r="H68" i="16"/>
  <c r="H69" i="16"/>
  <c r="H70" i="16"/>
  <c r="H71" i="16"/>
  <c r="H80" i="16"/>
  <c r="H83" i="16" s="1"/>
  <c r="H81" i="16"/>
  <c r="J18" i="16"/>
  <c r="J41" i="16"/>
  <c r="H17" i="16"/>
  <c r="H19" i="16"/>
  <c r="H21" i="16"/>
  <c r="H24" i="16"/>
  <c r="H37" i="16"/>
  <c r="H39" i="16"/>
  <c r="H42" i="16"/>
  <c r="J23" i="16"/>
  <c r="H22" i="16"/>
  <c r="H25" i="16"/>
  <c r="H40" i="16"/>
  <c r="H44" i="16"/>
  <c r="J20" i="16"/>
  <c r="J36" i="16"/>
  <c r="J38" i="16"/>
  <c r="H16" i="16"/>
  <c r="N31" i="14"/>
  <c r="L31" i="14"/>
  <c r="R21" i="14"/>
  <c r="L49" i="14"/>
  <c r="N49" i="14"/>
  <c r="L55" i="14"/>
  <c r="N55" i="14"/>
  <c r="P73" i="14"/>
  <c r="R69" i="14"/>
  <c r="L75" i="14"/>
  <c r="N75" i="14"/>
  <c r="H53" i="14"/>
  <c r="R71" i="14"/>
  <c r="R23" i="14"/>
  <c r="L30" i="14"/>
  <c r="N30" i="14"/>
  <c r="R36" i="14"/>
  <c r="H49" i="14"/>
  <c r="H55" i="14"/>
  <c r="R62" i="14"/>
  <c r="H75" i="14"/>
  <c r="R43" i="14"/>
  <c r="H30" i="14"/>
  <c r="R41" i="14"/>
  <c r="L50" i="14"/>
  <c r="N50" i="14"/>
  <c r="L56" i="14"/>
  <c r="N56" i="14"/>
  <c r="R67" i="14"/>
  <c r="L76" i="14"/>
  <c r="N76" i="14"/>
  <c r="R81" i="14"/>
  <c r="L53" i="14"/>
  <c r="N53" i="14"/>
  <c r="R38" i="14"/>
  <c r="H50" i="14"/>
  <c r="H56" i="14"/>
  <c r="H76" i="14"/>
  <c r="R25" i="14"/>
  <c r="R80" i="14"/>
  <c r="L29" i="14"/>
  <c r="N29" i="14"/>
  <c r="H54" i="14"/>
  <c r="R24" i="14"/>
  <c r="H31" i="14"/>
  <c r="R39" i="14"/>
  <c r="L51" i="14"/>
  <c r="N51" i="14"/>
  <c r="L57" i="14"/>
  <c r="N57" i="14"/>
  <c r="R65" i="14"/>
  <c r="L85" i="14"/>
  <c r="N85" i="14"/>
  <c r="R19" i="14"/>
  <c r="H29" i="14"/>
  <c r="P27" i="14"/>
  <c r="R16" i="14"/>
  <c r="R18" i="14"/>
  <c r="R20" i="14"/>
  <c r="R22" i="14"/>
  <c r="R44" i="14"/>
  <c r="H51" i="14"/>
  <c r="H57" i="14"/>
  <c r="R70" i="14"/>
  <c r="H85" i="14"/>
  <c r="R40" i="14"/>
  <c r="R66" i="14"/>
  <c r="L54" i="14"/>
  <c r="N54" i="14"/>
  <c r="L32" i="14"/>
  <c r="N32" i="14"/>
  <c r="L52" i="14"/>
  <c r="N52" i="14"/>
  <c r="L58" i="14"/>
  <c r="N58" i="14"/>
  <c r="R63" i="14"/>
  <c r="L86" i="14"/>
  <c r="N86" i="14"/>
  <c r="R45" i="14"/>
  <c r="R17" i="14"/>
  <c r="R64" i="14"/>
  <c r="H32" i="14"/>
  <c r="H52" i="14"/>
  <c r="H58" i="14"/>
  <c r="R68" i="14"/>
  <c r="H86" i="14"/>
  <c r="L16" i="14"/>
  <c r="L17" i="14"/>
  <c r="L18" i="14"/>
  <c r="L19" i="14"/>
  <c r="L20" i="14"/>
  <c r="L21" i="14"/>
  <c r="L22" i="14"/>
  <c r="L23" i="14"/>
  <c r="L24" i="14"/>
  <c r="L25" i="14"/>
  <c r="L36" i="14"/>
  <c r="L38" i="14"/>
  <c r="L39" i="14"/>
  <c r="L40" i="14"/>
  <c r="L41" i="14"/>
  <c r="L42" i="14"/>
  <c r="L43" i="14"/>
  <c r="L44" i="14"/>
  <c r="L45" i="14"/>
  <c r="L62" i="14"/>
  <c r="L63" i="14"/>
  <c r="L64" i="14"/>
  <c r="L65" i="14"/>
  <c r="L66" i="14"/>
  <c r="L67" i="14"/>
  <c r="L68" i="14"/>
  <c r="L69" i="14"/>
  <c r="L70" i="14"/>
  <c r="L71" i="14"/>
  <c r="L80" i="14"/>
  <c r="L81" i="14"/>
  <c r="R32" i="13"/>
  <c r="P32" i="13"/>
  <c r="L78" i="13"/>
  <c r="R30" i="13"/>
  <c r="P30" i="13"/>
  <c r="R49" i="13"/>
  <c r="P49" i="13"/>
  <c r="R75" i="13"/>
  <c r="P75" i="13"/>
  <c r="P78" i="13" s="1"/>
  <c r="L58" i="13"/>
  <c r="R53" i="13"/>
  <c r="P53" i="13"/>
  <c r="L76" i="13"/>
  <c r="N67" i="13"/>
  <c r="L67" i="13"/>
  <c r="L56" i="13"/>
  <c r="L55" i="13"/>
  <c r="N16" i="13"/>
  <c r="L16" i="13"/>
  <c r="R31" i="13"/>
  <c r="P31" i="13"/>
  <c r="N64" i="13"/>
  <c r="L64" i="13"/>
  <c r="N21" i="13"/>
  <c r="L21" i="13"/>
  <c r="N44" i="13"/>
  <c r="L44" i="13"/>
  <c r="R58" i="13"/>
  <c r="P58" i="13"/>
  <c r="R76" i="13"/>
  <c r="P76" i="13"/>
  <c r="L31" i="13"/>
  <c r="R56" i="13"/>
  <c r="P56" i="13"/>
  <c r="H34" i="13"/>
  <c r="N50" i="13"/>
  <c r="N65" i="13"/>
  <c r="L65" i="13"/>
  <c r="L85" i="13"/>
  <c r="N29" i="13"/>
  <c r="L32" i="13"/>
  <c r="R51" i="13"/>
  <c r="P51" i="13"/>
  <c r="R54" i="13"/>
  <c r="P54" i="13"/>
  <c r="R57" i="13"/>
  <c r="P57" i="13"/>
  <c r="N80" i="13"/>
  <c r="L80" i="13"/>
  <c r="R55" i="13"/>
  <c r="P55" i="13"/>
  <c r="N81" i="13"/>
  <c r="L81" i="13"/>
  <c r="N23" i="13"/>
  <c r="L23" i="13"/>
  <c r="N39" i="13"/>
  <c r="L39" i="13"/>
  <c r="L52" i="13"/>
  <c r="N37" i="13"/>
  <c r="L37" i="13"/>
  <c r="L53" i="13"/>
  <c r="N68" i="13"/>
  <c r="L68" i="13"/>
  <c r="N43" i="13"/>
  <c r="L43" i="13"/>
  <c r="N38" i="13"/>
  <c r="L38" i="13"/>
  <c r="L51" i="13"/>
  <c r="L60" i="13" s="1"/>
  <c r="L54" i="13"/>
  <c r="L57" i="13"/>
  <c r="N63" i="13"/>
  <c r="L63" i="13"/>
  <c r="N66" i="13"/>
  <c r="L66" i="13"/>
  <c r="N69" i="13"/>
  <c r="L69" i="13"/>
  <c r="N18" i="13"/>
  <c r="L18" i="13"/>
  <c r="R52" i="13"/>
  <c r="P52" i="13"/>
  <c r="N36" i="13"/>
  <c r="L36" i="13"/>
  <c r="N70" i="13"/>
  <c r="L70" i="13"/>
  <c r="N42" i="13"/>
  <c r="L42" i="13"/>
  <c r="N45" i="13"/>
  <c r="L45" i="13"/>
  <c r="N62" i="13"/>
  <c r="L62" i="13"/>
  <c r="N71" i="13"/>
  <c r="L71" i="13"/>
  <c r="N24" i="13"/>
  <c r="L24" i="13"/>
  <c r="R85" i="13"/>
  <c r="P85" i="13"/>
  <c r="N20" i="13"/>
  <c r="L20" i="13"/>
  <c r="H60" i="13"/>
  <c r="H78" i="13"/>
  <c r="N86" i="13"/>
  <c r="L86" i="13"/>
  <c r="H16" i="13"/>
  <c r="H20" i="13"/>
  <c r="H23" i="13"/>
  <c r="H39" i="13"/>
  <c r="H43" i="13"/>
  <c r="H18" i="13"/>
  <c r="H38" i="13"/>
  <c r="H44" i="13"/>
  <c r="H45" i="13"/>
  <c r="H62" i="13"/>
  <c r="H63" i="13"/>
  <c r="H64" i="13"/>
  <c r="H65" i="13"/>
  <c r="H66" i="13"/>
  <c r="H67" i="13"/>
  <c r="H68" i="13"/>
  <c r="H69" i="13"/>
  <c r="H70" i="13"/>
  <c r="H71" i="13"/>
  <c r="H80" i="13"/>
  <c r="H81" i="13"/>
  <c r="J17" i="13"/>
  <c r="J41" i="13"/>
  <c r="J19" i="13"/>
  <c r="J22" i="13"/>
  <c r="H21" i="13"/>
  <c r="H24" i="13"/>
  <c r="H37" i="13"/>
  <c r="J25" i="13"/>
  <c r="J40" i="13"/>
  <c r="H36" i="13"/>
  <c r="N52" i="12"/>
  <c r="L52" i="12"/>
  <c r="L32" i="12"/>
  <c r="N32" i="12"/>
  <c r="N56" i="12"/>
  <c r="L56" i="12"/>
  <c r="L58" i="12"/>
  <c r="N58" i="12"/>
  <c r="L76" i="12"/>
  <c r="N76" i="12"/>
  <c r="P29" i="12"/>
  <c r="N85" i="12"/>
  <c r="L85" i="12"/>
  <c r="N75" i="12"/>
  <c r="L75" i="12"/>
  <c r="L78" i="12" s="1"/>
  <c r="R49" i="12"/>
  <c r="P49" i="12"/>
  <c r="L50" i="12"/>
  <c r="N50" i="12"/>
  <c r="N86" i="12"/>
  <c r="L86" i="12"/>
  <c r="N80" i="12"/>
  <c r="L80" i="12"/>
  <c r="N17" i="12"/>
  <c r="L17" i="12"/>
  <c r="H76" i="12"/>
  <c r="R57" i="12"/>
  <c r="H40" i="12"/>
  <c r="N69" i="12"/>
  <c r="L69" i="12"/>
  <c r="N16" i="12"/>
  <c r="L16" i="12"/>
  <c r="N19" i="12"/>
  <c r="L19" i="12"/>
  <c r="H32" i="12"/>
  <c r="H34" i="12" s="1"/>
  <c r="H52" i="12"/>
  <c r="H58" i="12"/>
  <c r="H75" i="12"/>
  <c r="H86" i="12"/>
  <c r="H43" i="12"/>
  <c r="N22" i="12"/>
  <c r="L22" i="12"/>
  <c r="N36" i="12"/>
  <c r="L36" i="12"/>
  <c r="N39" i="12"/>
  <c r="L39" i="12"/>
  <c r="N42" i="12"/>
  <c r="L42" i="12"/>
  <c r="N45" i="12"/>
  <c r="L45" i="12"/>
  <c r="N62" i="12"/>
  <c r="L62" i="12"/>
  <c r="N65" i="12"/>
  <c r="L65" i="12"/>
  <c r="N68" i="12"/>
  <c r="L68" i="12"/>
  <c r="N71" i="12"/>
  <c r="L71" i="12"/>
  <c r="J20" i="12"/>
  <c r="H69" i="12"/>
  <c r="L49" i="12"/>
  <c r="H62" i="12"/>
  <c r="H65" i="12"/>
  <c r="H68" i="12"/>
  <c r="H71" i="12"/>
  <c r="H56" i="12"/>
  <c r="N23" i="12"/>
  <c r="L23" i="12"/>
  <c r="N37" i="12"/>
  <c r="L37" i="12"/>
  <c r="H23" i="12"/>
  <c r="L29" i="12"/>
  <c r="H36" i="12"/>
  <c r="N55" i="12"/>
  <c r="H50" i="12"/>
  <c r="H60" i="12" s="1"/>
  <c r="J30" i="12"/>
  <c r="N43" i="12"/>
  <c r="L43" i="12"/>
  <c r="J53" i="12"/>
  <c r="N66" i="12"/>
  <c r="L66" i="12"/>
  <c r="H37" i="12"/>
  <c r="H22" i="12"/>
  <c r="N18" i="12"/>
  <c r="L18" i="12"/>
  <c r="H85" i="12"/>
  <c r="H17" i="12"/>
  <c r="N40" i="12"/>
  <c r="L40" i="12"/>
  <c r="N63" i="12"/>
  <c r="L63" i="12"/>
  <c r="H63" i="12"/>
  <c r="H66" i="12"/>
  <c r="N25" i="12"/>
  <c r="L25" i="12"/>
  <c r="H25" i="12"/>
  <c r="H39" i="12"/>
  <c r="H42" i="12"/>
  <c r="H45" i="12"/>
  <c r="N21" i="12"/>
  <c r="L21" i="12"/>
  <c r="N24" i="12"/>
  <c r="L24" i="12"/>
  <c r="N38" i="12"/>
  <c r="L38" i="12"/>
  <c r="N41" i="12"/>
  <c r="L41" i="12"/>
  <c r="N44" i="12"/>
  <c r="L44" i="12"/>
  <c r="N64" i="12"/>
  <c r="L64" i="12"/>
  <c r="N67" i="12"/>
  <c r="L67" i="12"/>
  <c r="N70" i="12"/>
  <c r="L70" i="12"/>
  <c r="N81" i="12"/>
  <c r="L81" i="12"/>
  <c r="N55" i="2"/>
  <c r="L55" i="2"/>
  <c r="N49" i="2"/>
  <c r="L49" i="2"/>
  <c r="N52" i="2"/>
  <c r="L52" i="2"/>
  <c r="L32" i="2"/>
  <c r="N32" i="2"/>
  <c r="N58" i="2"/>
  <c r="L58" i="2"/>
  <c r="R76" i="2"/>
  <c r="P76" i="2"/>
  <c r="L29" i="2"/>
  <c r="N29" i="2"/>
  <c r="N85" i="2"/>
  <c r="L85" i="2"/>
  <c r="V30" i="2"/>
  <c r="T30" i="2"/>
  <c r="L31" i="2"/>
  <c r="N31" i="2"/>
  <c r="R56" i="2"/>
  <c r="P56" i="2"/>
  <c r="N57" i="2"/>
  <c r="L57" i="2"/>
  <c r="N75" i="2"/>
  <c r="L75" i="2"/>
  <c r="N51" i="2"/>
  <c r="L51" i="2"/>
  <c r="N54" i="2"/>
  <c r="L54" i="2"/>
  <c r="N86" i="2"/>
  <c r="L86" i="2"/>
  <c r="N22" i="2"/>
  <c r="L22" i="2"/>
  <c r="H85" i="2"/>
  <c r="N40" i="2"/>
  <c r="L40" i="2"/>
  <c r="N63" i="2"/>
  <c r="L63" i="2"/>
  <c r="L56" i="2"/>
  <c r="N53" i="2"/>
  <c r="N16" i="2"/>
  <c r="L16" i="2"/>
  <c r="N25" i="2"/>
  <c r="L25" i="2"/>
  <c r="H16" i="2"/>
  <c r="H36" i="2"/>
  <c r="N62" i="2"/>
  <c r="L62" i="2"/>
  <c r="N68" i="2"/>
  <c r="L68" i="2"/>
  <c r="J39" i="2"/>
  <c r="H42" i="2"/>
  <c r="H45" i="2"/>
  <c r="H62" i="2"/>
  <c r="H65" i="2"/>
  <c r="H68" i="2"/>
  <c r="H71" i="2"/>
  <c r="N43" i="2"/>
  <c r="L43" i="2"/>
  <c r="H40" i="2"/>
  <c r="H66" i="2"/>
  <c r="H80" i="2"/>
  <c r="H83" i="2" s="1"/>
  <c r="P30" i="2"/>
  <c r="H19" i="2"/>
  <c r="N45" i="2"/>
  <c r="L45" i="2"/>
  <c r="H31" i="2"/>
  <c r="N66" i="2"/>
  <c r="L66" i="2"/>
  <c r="H43" i="2"/>
  <c r="L76" i="2"/>
  <c r="H29" i="2"/>
  <c r="N19" i="2"/>
  <c r="L19" i="2"/>
  <c r="H75" i="2"/>
  <c r="H78" i="2" s="1"/>
  <c r="H25" i="2"/>
  <c r="N71" i="2"/>
  <c r="L71" i="2"/>
  <c r="N21" i="2"/>
  <c r="L21" i="2"/>
  <c r="N38" i="2"/>
  <c r="L38" i="2"/>
  <c r="N81" i="2"/>
  <c r="L81" i="2"/>
  <c r="N80" i="2"/>
  <c r="L80" i="2"/>
  <c r="L83" i="2" s="1"/>
  <c r="H63" i="2"/>
  <c r="H69" i="2"/>
  <c r="H32" i="2"/>
  <c r="H49" i="2"/>
  <c r="H52" i="2"/>
  <c r="H55" i="2"/>
  <c r="H58" i="2"/>
  <c r="H86" i="2"/>
  <c r="N36" i="2"/>
  <c r="L36" i="2"/>
  <c r="N42" i="2"/>
  <c r="L42" i="2"/>
  <c r="N65" i="2"/>
  <c r="L65" i="2"/>
  <c r="N18" i="2"/>
  <c r="L18" i="2"/>
  <c r="H18" i="2"/>
  <c r="H21" i="2"/>
  <c r="H38" i="2"/>
  <c r="N70" i="2"/>
  <c r="L70" i="2"/>
  <c r="H81" i="2"/>
  <c r="H41" i="2"/>
  <c r="H44" i="2"/>
  <c r="H64" i="2"/>
  <c r="H67" i="2"/>
  <c r="H70" i="2"/>
  <c r="N24" i="2"/>
  <c r="L24" i="2"/>
  <c r="H24" i="2"/>
  <c r="N44" i="2"/>
  <c r="L44" i="2"/>
  <c r="N64" i="2"/>
  <c r="L64" i="2"/>
  <c r="N69" i="2"/>
  <c r="L69" i="2"/>
  <c r="H22" i="2"/>
  <c r="N41" i="2"/>
  <c r="L41" i="2"/>
  <c r="N67" i="2"/>
  <c r="L67" i="2"/>
  <c r="N17" i="2"/>
  <c r="L17" i="2"/>
  <c r="N20" i="2"/>
  <c r="L20" i="2"/>
  <c r="N23" i="2"/>
  <c r="L23" i="2"/>
  <c r="N37" i="2"/>
  <c r="L37" i="2"/>
  <c r="N16" i="1"/>
  <c r="L16" i="1"/>
  <c r="N19" i="1"/>
  <c r="L19" i="1"/>
  <c r="N17" i="1"/>
  <c r="L17" i="1"/>
  <c r="N76" i="1"/>
  <c r="L76" i="1"/>
  <c r="N32" i="1"/>
  <c r="L32" i="1"/>
  <c r="N20" i="1"/>
  <c r="L20" i="1"/>
  <c r="N51" i="1"/>
  <c r="L51" i="1"/>
  <c r="L31" i="1"/>
  <c r="N31" i="1"/>
  <c r="N57" i="1"/>
  <c r="L57" i="1"/>
  <c r="N52" i="1"/>
  <c r="L52" i="1"/>
  <c r="L75" i="1"/>
  <c r="N75" i="1"/>
  <c r="N53" i="1"/>
  <c r="L53" i="1"/>
  <c r="N56" i="1"/>
  <c r="L56" i="1"/>
  <c r="N18" i="1"/>
  <c r="L18" i="1"/>
  <c r="R58" i="1"/>
  <c r="P58" i="1"/>
  <c r="L49" i="1"/>
  <c r="N49" i="1"/>
  <c r="N29" i="1"/>
  <c r="L29" i="1"/>
  <c r="N54" i="1"/>
  <c r="L54" i="1"/>
  <c r="L85" i="1"/>
  <c r="N85" i="1"/>
  <c r="N30" i="1"/>
  <c r="L30" i="1"/>
  <c r="N55" i="1"/>
  <c r="L55" i="1"/>
  <c r="N86" i="1"/>
  <c r="L86" i="1"/>
  <c r="N38" i="1"/>
  <c r="L38" i="1"/>
  <c r="H16" i="1"/>
  <c r="H20" i="1"/>
  <c r="H30" i="1"/>
  <c r="H23" i="1"/>
  <c r="N37" i="1"/>
  <c r="L37" i="1"/>
  <c r="H53" i="1"/>
  <c r="H56" i="1"/>
  <c r="H76" i="1"/>
  <c r="N63" i="1"/>
  <c r="L63" i="1"/>
  <c r="N69" i="1"/>
  <c r="L69" i="1"/>
  <c r="H29" i="1"/>
  <c r="H40" i="1"/>
  <c r="H43" i="1"/>
  <c r="H63" i="1"/>
  <c r="H66" i="1"/>
  <c r="H69" i="1"/>
  <c r="H80" i="1"/>
  <c r="H83" i="1" s="1"/>
  <c r="N22" i="1"/>
  <c r="L22" i="1"/>
  <c r="H32" i="1"/>
  <c r="J50" i="1"/>
  <c r="H25" i="1"/>
  <c r="N36" i="1"/>
  <c r="L36" i="1"/>
  <c r="H49" i="1"/>
  <c r="H52" i="1"/>
  <c r="H55" i="1"/>
  <c r="H75" i="1"/>
  <c r="H86" i="1"/>
  <c r="N80" i="1"/>
  <c r="L80" i="1"/>
  <c r="H19" i="1"/>
  <c r="N25" i="1"/>
  <c r="L25" i="1"/>
  <c r="N39" i="1"/>
  <c r="L39" i="1"/>
  <c r="N42" i="1"/>
  <c r="L42" i="1"/>
  <c r="N62" i="1"/>
  <c r="L62" i="1"/>
  <c r="N68" i="1"/>
  <c r="L68" i="1"/>
  <c r="N71" i="1"/>
  <c r="L71" i="1"/>
  <c r="H18" i="1"/>
  <c r="N23" i="1"/>
  <c r="L23" i="1"/>
  <c r="N40" i="1"/>
  <c r="L40" i="1"/>
  <c r="N66" i="1"/>
  <c r="L66" i="1"/>
  <c r="N45" i="1"/>
  <c r="L45" i="1"/>
  <c r="H42" i="1"/>
  <c r="L58" i="1"/>
  <c r="H62" i="1"/>
  <c r="H65" i="1"/>
  <c r="H68" i="1"/>
  <c r="H71" i="1"/>
  <c r="N24" i="1"/>
  <c r="L24" i="1"/>
  <c r="H31" i="1"/>
  <c r="H39" i="1"/>
  <c r="H45" i="1"/>
  <c r="N21" i="1"/>
  <c r="L21" i="1"/>
  <c r="H17" i="1"/>
  <c r="H21" i="1"/>
  <c r="H24" i="1"/>
  <c r="H51" i="1"/>
  <c r="H54" i="1"/>
  <c r="H57" i="1"/>
  <c r="H85" i="1"/>
  <c r="H37" i="1"/>
  <c r="N43" i="1"/>
  <c r="L43" i="1"/>
  <c r="H22" i="1"/>
  <c r="N65" i="1"/>
  <c r="L65" i="1"/>
  <c r="N41" i="1"/>
  <c r="L41" i="1"/>
  <c r="N44" i="1"/>
  <c r="L44" i="1"/>
  <c r="N64" i="1"/>
  <c r="L64" i="1"/>
  <c r="N67" i="1"/>
  <c r="L67" i="1"/>
  <c r="N70" i="1"/>
  <c r="L70" i="1"/>
  <c r="N81" i="1"/>
  <c r="L81" i="1"/>
  <c r="H73" i="17" l="1"/>
  <c r="H47" i="17"/>
  <c r="T65" i="17"/>
  <c r="Z65" i="17"/>
  <c r="AB65" i="17" s="1"/>
  <c r="R38" i="17"/>
  <c r="P19" i="17"/>
  <c r="P27" i="17" s="1"/>
  <c r="R19" i="17"/>
  <c r="H78" i="17"/>
  <c r="H88" i="20"/>
  <c r="H60" i="20"/>
  <c r="H73" i="20"/>
  <c r="L36" i="19"/>
  <c r="L47" i="19" s="1"/>
  <c r="H47" i="19"/>
  <c r="L40" i="19"/>
  <c r="R40" i="19"/>
  <c r="L73" i="19"/>
  <c r="L29" i="19"/>
  <c r="L49" i="19"/>
  <c r="L60" i="19" s="1"/>
  <c r="Z81" i="17"/>
  <c r="AB81" i="17" s="1"/>
  <c r="H27" i="17"/>
  <c r="L78" i="17"/>
  <c r="V68" i="17"/>
  <c r="T68" i="17"/>
  <c r="P39" i="17"/>
  <c r="P47" i="17" s="1"/>
  <c r="R39" i="17"/>
  <c r="T81" i="17"/>
  <c r="H47" i="16"/>
  <c r="H78" i="16"/>
  <c r="H78" i="14"/>
  <c r="H47" i="14"/>
  <c r="L83" i="14"/>
  <c r="L78" i="14"/>
  <c r="P37" i="14"/>
  <c r="P47" i="14" s="1"/>
  <c r="R37" i="14"/>
  <c r="L37" i="14"/>
  <c r="L47" i="14" s="1"/>
  <c r="R42" i="14"/>
  <c r="V42" i="14" s="1"/>
  <c r="L34" i="13"/>
  <c r="L51" i="12"/>
  <c r="N51" i="12"/>
  <c r="H83" i="12"/>
  <c r="L31" i="12"/>
  <c r="N31" i="12"/>
  <c r="H78" i="12"/>
  <c r="N54" i="12"/>
  <c r="L54" i="12"/>
  <c r="N50" i="2"/>
  <c r="H47" i="2"/>
  <c r="H27" i="2"/>
  <c r="L78" i="1"/>
  <c r="H34" i="1"/>
  <c r="L34" i="1"/>
  <c r="P70" i="20"/>
  <c r="R70" i="20"/>
  <c r="P37" i="20"/>
  <c r="R37" i="20"/>
  <c r="L47" i="20"/>
  <c r="P20" i="20"/>
  <c r="R20" i="20"/>
  <c r="P36" i="20"/>
  <c r="R36" i="20"/>
  <c r="P24" i="20"/>
  <c r="R24" i="20"/>
  <c r="P43" i="20"/>
  <c r="R43" i="20"/>
  <c r="H83" i="20"/>
  <c r="P64" i="20"/>
  <c r="R64" i="20"/>
  <c r="P41" i="20"/>
  <c r="R41" i="20"/>
  <c r="P22" i="20"/>
  <c r="R22" i="20"/>
  <c r="P18" i="20"/>
  <c r="R18" i="20"/>
  <c r="P68" i="20"/>
  <c r="R68" i="20"/>
  <c r="L75" i="20"/>
  <c r="N75" i="20"/>
  <c r="R55" i="20"/>
  <c r="P55" i="20"/>
  <c r="R32" i="20"/>
  <c r="P32" i="20"/>
  <c r="L27" i="20"/>
  <c r="L73" i="20"/>
  <c r="P67" i="20"/>
  <c r="R67" i="20"/>
  <c r="L76" i="20"/>
  <c r="N76" i="20"/>
  <c r="H78" i="20"/>
  <c r="P39" i="20"/>
  <c r="R39" i="20"/>
  <c r="L85" i="20"/>
  <c r="N85" i="20"/>
  <c r="P16" i="20"/>
  <c r="R16" i="20"/>
  <c r="P62" i="20"/>
  <c r="R62" i="20"/>
  <c r="R49" i="20"/>
  <c r="P49" i="20"/>
  <c r="R53" i="20"/>
  <c r="P53" i="20"/>
  <c r="L58" i="20"/>
  <c r="L60" i="20" s="1"/>
  <c r="N58" i="20"/>
  <c r="P66" i="20"/>
  <c r="R66" i="20"/>
  <c r="P69" i="20"/>
  <c r="R69" i="20"/>
  <c r="P81" i="20"/>
  <c r="R81" i="20"/>
  <c r="R52" i="20"/>
  <c r="P52" i="20"/>
  <c r="R57" i="20"/>
  <c r="P57" i="20"/>
  <c r="P71" i="20"/>
  <c r="R71" i="20"/>
  <c r="R29" i="20"/>
  <c r="P29" i="20"/>
  <c r="P25" i="20"/>
  <c r="R25" i="20"/>
  <c r="H27" i="20"/>
  <c r="P42" i="20"/>
  <c r="R42" i="20"/>
  <c r="P23" i="20"/>
  <c r="R23" i="20"/>
  <c r="P63" i="20"/>
  <c r="R63" i="20"/>
  <c r="L34" i="20"/>
  <c r="R51" i="20"/>
  <c r="P51" i="20"/>
  <c r="P65" i="20"/>
  <c r="R65" i="20"/>
  <c r="L86" i="20"/>
  <c r="N86" i="20"/>
  <c r="R54" i="20"/>
  <c r="P54" i="20"/>
  <c r="P45" i="20"/>
  <c r="R45" i="20"/>
  <c r="L83" i="20"/>
  <c r="P44" i="20"/>
  <c r="R44" i="20"/>
  <c r="P21" i="20"/>
  <c r="R21" i="20"/>
  <c r="R56" i="20"/>
  <c r="P56" i="20"/>
  <c r="H47" i="20"/>
  <c r="P38" i="20"/>
  <c r="R38" i="20"/>
  <c r="P19" i="20"/>
  <c r="R19" i="20"/>
  <c r="H34" i="20"/>
  <c r="P80" i="20"/>
  <c r="R80" i="20"/>
  <c r="R31" i="20"/>
  <c r="P31" i="20"/>
  <c r="R30" i="20"/>
  <c r="P30" i="20"/>
  <c r="R50" i="20"/>
  <c r="P50" i="20"/>
  <c r="P40" i="20"/>
  <c r="R40" i="20"/>
  <c r="P17" i="20"/>
  <c r="R17" i="20"/>
  <c r="P45" i="19"/>
  <c r="R45" i="19"/>
  <c r="P66" i="19"/>
  <c r="R66" i="19"/>
  <c r="P67" i="19"/>
  <c r="R67" i="19"/>
  <c r="V57" i="19"/>
  <c r="T57" i="19"/>
  <c r="V50" i="19"/>
  <c r="T50" i="19"/>
  <c r="P42" i="19"/>
  <c r="R42" i="19"/>
  <c r="T17" i="19"/>
  <c r="V17" i="19"/>
  <c r="H73" i="19"/>
  <c r="P41" i="19"/>
  <c r="R41" i="19"/>
  <c r="P62" i="19"/>
  <c r="R62" i="19"/>
  <c r="P44" i="19"/>
  <c r="R44" i="19"/>
  <c r="P60" i="19"/>
  <c r="L34" i="19"/>
  <c r="P63" i="19"/>
  <c r="R63" i="19"/>
  <c r="R85" i="19"/>
  <c r="P85" i="19"/>
  <c r="V49" i="19"/>
  <c r="T49" i="19"/>
  <c r="P80" i="19"/>
  <c r="R80" i="19"/>
  <c r="T21" i="19"/>
  <c r="V21" i="19"/>
  <c r="V31" i="19"/>
  <c r="T31" i="19"/>
  <c r="T40" i="19"/>
  <c r="V40" i="19"/>
  <c r="T25" i="19"/>
  <c r="V25" i="19"/>
  <c r="P71" i="19"/>
  <c r="R71" i="19"/>
  <c r="P64" i="19"/>
  <c r="R64" i="19"/>
  <c r="T23" i="19"/>
  <c r="V23" i="19"/>
  <c r="R75" i="19"/>
  <c r="P75" i="19"/>
  <c r="V53" i="19"/>
  <c r="T53" i="19"/>
  <c r="P43" i="19"/>
  <c r="R43" i="19"/>
  <c r="H83" i="19"/>
  <c r="L27" i="19"/>
  <c r="T18" i="19"/>
  <c r="V18" i="19"/>
  <c r="V55" i="19"/>
  <c r="T55" i="19"/>
  <c r="P81" i="19"/>
  <c r="R81" i="19"/>
  <c r="V56" i="19"/>
  <c r="T56" i="19"/>
  <c r="V32" i="19"/>
  <c r="T32" i="19"/>
  <c r="R86" i="19"/>
  <c r="P86" i="19"/>
  <c r="P16" i="19"/>
  <c r="P27" i="19" s="1"/>
  <c r="R16" i="19"/>
  <c r="T37" i="19"/>
  <c r="V37" i="19"/>
  <c r="P70" i="19"/>
  <c r="R70" i="19"/>
  <c r="V30" i="19"/>
  <c r="T30" i="19"/>
  <c r="P68" i="19"/>
  <c r="R68" i="19"/>
  <c r="T19" i="19"/>
  <c r="V19" i="19"/>
  <c r="P34" i="19"/>
  <c r="V51" i="19"/>
  <c r="T51" i="19"/>
  <c r="V58" i="19"/>
  <c r="T58" i="19"/>
  <c r="T24" i="19"/>
  <c r="V24" i="19"/>
  <c r="T39" i="19"/>
  <c r="V39" i="19"/>
  <c r="R76" i="19"/>
  <c r="P76" i="19"/>
  <c r="V52" i="19"/>
  <c r="T52" i="19"/>
  <c r="V29" i="19"/>
  <c r="T29" i="19"/>
  <c r="T22" i="19"/>
  <c r="V22" i="19"/>
  <c r="P65" i="19"/>
  <c r="R65" i="19"/>
  <c r="T38" i="19"/>
  <c r="V38" i="19"/>
  <c r="P69" i="19"/>
  <c r="R69" i="19"/>
  <c r="T20" i="19"/>
  <c r="V20" i="19"/>
  <c r="V54" i="19"/>
  <c r="T54" i="19"/>
  <c r="T36" i="19"/>
  <c r="V36" i="19"/>
  <c r="H73" i="18"/>
  <c r="P36" i="18"/>
  <c r="R36" i="18"/>
  <c r="R55" i="18"/>
  <c r="P55" i="18"/>
  <c r="P64" i="18"/>
  <c r="R64" i="18"/>
  <c r="P43" i="18"/>
  <c r="R43" i="18"/>
  <c r="P25" i="18"/>
  <c r="R25" i="18"/>
  <c r="N17" i="18"/>
  <c r="L17" i="18"/>
  <c r="R54" i="18"/>
  <c r="P54" i="18"/>
  <c r="P40" i="18"/>
  <c r="R40" i="18"/>
  <c r="P38" i="18"/>
  <c r="R38" i="18"/>
  <c r="V32" i="18"/>
  <c r="T32" i="18"/>
  <c r="R51" i="18"/>
  <c r="P51" i="18"/>
  <c r="N57" i="18"/>
  <c r="L57" i="18"/>
  <c r="L60" i="18" s="1"/>
  <c r="V30" i="18"/>
  <c r="T30" i="18"/>
  <c r="H60" i="18"/>
  <c r="R56" i="18"/>
  <c r="P56" i="18"/>
  <c r="P67" i="18"/>
  <c r="R67" i="18"/>
  <c r="P81" i="18"/>
  <c r="R81" i="18"/>
  <c r="N18" i="18"/>
  <c r="L18" i="18"/>
  <c r="P37" i="18"/>
  <c r="R37" i="18"/>
  <c r="R86" i="18"/>
  <c r="P86" i="18"/>
  <c r="R50" i="18"/>
  <c r="P50" i="18"/>
  <c r="P23" i="18"/>
  <c r="R23" i="18"/>
  <c r="P71" i="18"/>
  <c r="R71" i="18"/>
  <c r="P68" i="18"/>
  <c r="R68" i="18"/>
  <c r="P41" i="18"/>
  <c r="R41" i="18"/>
  <c r="P42" i="18"/>
  <c r="R42" i="18"/>
  <c r="P44" i="18"/>
  <c r="R44" i="18"/>
  <c r="N20" i="18"/>
  <c r="L20" i="18"/>
  <c r="P66" i="18"/>
  <c r="R66" i="18"/>
  <c r="H27" i="18"/>
  <c r="P70" i="18"/>
  <c r="R70" i="18"/>
  <c r="N31" i="18"/>
  <c r="L31" i="18"/>
  <c r="L34" i="18" s="1"/>
  <c r="R53" i="18"/>
  <c r="P53" i="18"/>
  <c r="R49" i="18"/>
  <c r="P49" i="18"/>
  <c r="N16" i="18"/>
  <c r="L16" i="18"/>
  <c r="P65" i="18"/>
  <c r="R65" i="18"/>
  <c r="P63" i="18"/>
  <c r="R63" i="18"/>
  <c r="V29" i="18"/>
  <c r="T29" i="18"/>
  <c r="N22" i="18"/>
  <c r="L22" i="18"/>
  <c r="L83" i="18"/>
  <c r="L73" i="18"/>
  <c r="P39" i="18"/>
  <c r="R39" i="18"/>
  <c r="P21" i="18"/>
  <c r="R21" i="18"/>
  <c r="R52" i="18"/>
  <c r="P52" i="18"/>
  <c r="R76" i="18"/>
  <c r="P76" i="18"/>
  <c r="P45" i="18"/>
  <c r="R45" i="18"/>
  <c r="H47" i="18"/>
  <c r="P80" i="18"/>
  <c r="P83" i="18" s="1"/>
  <c r="R80" i="18"/>
  <c r="P24" i="18"/>
  <c r="R24" i="18"/>
  <c r="P62" i="18"/>
  <c r="R62" i="18"/>
  <c r="R85" i="18"/>
  <c r="P85" i="18"/>
  <c r="P69" i="18"/>
  <c r="R69" i="18"/>
  <c r="L78" i="18"/>
  <c r="L47" i="18"/>
  <c r="N19" i="18"/>
  <c r="L19" i="18"/>
  <c r="R75" i="18"/>
  <c r="P75" i="18"/>
  <c r="R58" i="18"/>
  <c r="P58" i="18"/>
  <c r="R32" i="17"/>
  <c r="P32" i="17"/>
  <c r="R75" i="17"/>
  <c r="P75" i="17"/>
  <c r="V23" i="17"/>
  <c r="T23" i="17"/>
  <c r="V80" i="17"/>
  <c r="T80" i="17"/>
  <c r="R54" i="17"/>
  <c r="P54" i="17"/>
  <c r="V17" i="17"/>
  <c r="T17" i="17"/>
  <c r="V69" i="17"/>
  <c r="T69" i="17"/>
  <c r="V20" i="17"/>
  <c r="T20" i="17"/>
  <c r="R76" i="17"/>
  <c r="P76" i="17"/>
  <c r="R31" i="17"/>
  <c r="P31" i="17"/>
  <c r="R53" i="17"/>
  <c r="P53" i="17"/>
  <c r="R55" i="17"/>
  <c r="P55" i="17"/>
  <c r="V66" i="17"/>
  <c r="T66" i="17"/>
  <c r="R86" i="17"/>
  <c r="P86" i="17"/>
  <c r="L27" i="17"/>
  <c r="R85" i="17"/>
  <c r="P85" i="17"/>
  <c r="V64" i="17"/>
  <c r="T64" i="17"/>
  <c r="V70" i="17"/>
  <c r="T70" i="17"/>
  <c r="L47" i="17"/>
  <c r="R58" i="17"/>
  <c r="P58" i="17"/>
  <c r="R30" i="17"/>
  <c r="P30" i="17"/>
  <c r="L60" i="17"/>
  <c r="V38" i="17"/>
  <c r="T38" i="17"/>
  <c r="V24" i="17"/>
  <c r="T24" i="17"/>
  <c r="V63" i="17"/>
  <c r="T63" i="17"/>
  <c r="R56" i="17"/>
  <c r="P56" i="17"/>
  <c r="H60" i="17"/>
  <c r="V43" i="17"/>
  <c r="T43" i="17"/>
  <c r="V18" i="17"/>
  <c r="T18" i="17"/>
  <c r="L73" i="17"/>
  <c r="V42" i="17"/>
  <c r="T42" i="17"/>
  <c r="R52" i="17"/>
  <c r="P52" i="17"/>
  <c r="R57" i="17"/>
  <c r="P57" i="17"/>
  <c r="V25" i="17"/>
  <c r="T25" i="17"/>
  <c r="V36" i="17"/>
  <c r="T36" i="17"/>
  <c r="V71" i="17"/>
  <c r="T71" i="17"/>
  <c r="R49" i="17"/>
  <c r="P49" i="17"/>
  <c r="V44" i="17"/>
  <c r="T44" i="17"/>
  <c r="R50" i="17"/>
  <c r="P50" i="17"/>
  <c r="H34" i="17"/>
  <c r="R29" i="17"/>
  <c r="P29" i="17"/>
  <c r="V45" i="17"/>
  <c r="T45" i="17"/>
  <c r="V62" i="17"/>
  <c r="T62" i="17"/>
  <c r="L83" i="17"/>
  <c r="V22" i="17"/>
  <c r="T22" i="17"/>
  <c r="V37" i="17"/>
  <c r="T37" i="17"/>
  <c r="R51" i="17"/>
  <c r="P51" i="17"/>
  <c r="V16" i="17"/>
  <c r="T16" i="17"/>
  <c r="L34" i="17"/>
  <c r="V40" i="17"/>
  <c r="T40" i="17"/>
  <c r="N20" i="16"/>
  <c r="L20" i="16"/>
  <c r="L58" i="16"/>
  <c r="N58" i="16"/>
  <c r="L56" i="16"/>
  <c r="N56" i="16"/>
  <c r="P68" i="16"/>
  <c r="R68" i="16"/>
  <c r="P43" i="16"/>
  <c r="R43" i="16"/>
  <c r="P63" i="16"/>
  <c r="R63" i="16"/>
  <c r="P66" i="16"/>
  <c r="R66" i="16"/>
  <c r="N23" i="16"/>
  <c r="L23" i="16"/>
  <c r="L52" i="16"/>
  <c r="N52" i="16"/>
  <c r="V30" i="16"/>
  <c r="T30" i="16"/>
  <c r="P64" i="16"/>
  <c r="R64" i="16"/>
  <c r="P22" i="16"/>
  <c r="R22" i="16"/>
  <c r="P19" i="16"/>
  <c r="R19" i="16"/>
  <c r="H34" i="16"/>
  <c r="P25" i="16"/>
  <c r="R25" i="16"/>
  <c r="P69" i="16"/>
  <c r="R69" i="16"/>
  <c r="P24" i="16"/>
  <c r="R24" i="16"/>
  <c r="R29" i="16"/>
  <c r="P29" i="16"/>
  <c r="P34" i="16" s="1"/>
  <c r="P42" i="16"/>
  <c r="R42" i="16"/>
  <c r="L76" i="16"/>
  <c r="N76" i="16"/>
  <c r="P39" i="16"/>
  <c r="R39" i="16"/>
  <c r="P44" i="16"/>
  <c r="R44" i="16"/>
  <c r="P17" i="16"/>
  <c r="R17" i="16"/>
  <c r="L57" i="16"/>
  <c r="N57" i="16"/>
  <c r="L50" i="16"/>
  <c r="N50" i="16"/>
  <c r="L83" i="16"/>
  <c r="P21" i="16"/>
  <c r="R21" i="16"/>
  <c r="L75" i="16"/>
  <c r="L78" i="16" s="1"/>
  <c r="N75" i="16"/>
  <c r="H73" i="16"/>
  <c r="P65" i="16"/>
  <c r="R65" i="16"/>
  <c r="L55" i="16"/>
  <c r="N55" i="16"/>
  <c r="P80" i="16"/>
  <c r="R80" i="16"/>
  <c r="P37" i="16"/>
  <c r="R37" i="16"/>
  <c r="H27" i="16"/>
  <c r="P45" i="16"/>
  <c r="R45" i="16"/>
  <c r="T32" i="16"/>
  <c r="V32" i="16"/>
  <c r="L51" i="16"/>
  <c r="N51" i="16"/>
  <c r="P81" i="16"/>
  <c r="R81" i="16"/>
  <c r="H60" i="16"/>
  <c r="P16" i="16"/>
  <c r="R16" i="16"/>
  <c r="L73" i="16"/>
  <c r="N18" i="16"/>
  <c r="L18" i="16"/>
  <c r="L54" i="16"/>
  <c r="N54" i="16"/>
  <c r="N38" i="16"/>
  <c r="L38" i="16"/>
  <c r="L49" i="16"/>
  <c r="L60" i="16" s="1"/>
  <c r="N49" i="16"/>
  <c r="P70" i="16"/>
  <c r="R70" i="16"/>
  <c r="N41" i="16"/>
  <c r="L41" i="16"/>
  <c r="P67" i="16"/>
  <c r="R67" i="16"/>
  <c r="P62" i="16"/>
  <c r="R62" i="16"/>
  <c r="N36" i="16"/>
  <c r="L36" i="16"/>
  <c r="L86" i="16"/>
  <c r="N86" i="16"/>
  <c r="V31" i="16"/>
  <c r="T31" i="16"/>
  <c r="L85" i="16"/>
  <c r="N85" i="16"/>
  <c r="P40" i="16"/>
  <c r="R40" i="16"/>
  <c r="P71" i="16"/>
  <c r="R71" i="16"/>
  <c r="L53" i="16"/>
  <c r="N53" i="16"/>
  <c r="V64" i="14"/>
  <c r="T64" i="14"/>
  <c r="R32" i="14"/>
  <c r="P32" i="14"/>
  <c r="V20" i="14"/>
  <c r="T20" i="14"/>
  <c r="V41" i="14"/>
  <c r="T41" i="14"/>
  <c r="V17" i="14"/>
  <c r="T17" i="14"/>
  <c r="V18" i="14"/>
  <c r="T18" i="14"/>
  <c r="V39" i="14"/>
  <c r="T39" i="14"/>
  <c r="V38" i="14"/>
  <c r="T38" i="14"/>
  <c r="R75" i="14"/>
  <c r="P75" i="14"/>
  <c r="V16" i="14"/>
  <c r="T16" i="14"/>
  <c r="R53" i="14"/>
  <c r="P53" i="14"/>
  <c r="V43" i="14"/>
  <c r="T43" i="14"/>
  <c r="V69" i="14"/>
  <c r="T69" i="14"/>
  <c r="L27" i="14"/>
  <c r="V63" i="14"/>
  <c r="T63" i="14"/>
  <c r="V40" i="14"/>
  <c r="T40" i="14"/>
  <c r="T19" i="14"/>
  <c r="V19" i="14"/>
  <c r="R76" i="14"/>
  <c r="P76" i="14"/>
  <c r="R55" i="14"/>
  <c r="P55" i="14"/>
  <c r="V68" i="14"/>
  <c r="T68" i="14"/>
  <c r="R58" i="14"/>
  <c r="P58" i="14"/>
  <c r="R85" i="14"/>
  <c r="P85" i="14"/>
  <c r="R29" i="14"/>
  <c r="P29" i="14"/>
  <c r="H60" i="14"/>
  <c r="V24" i="14"/>
  <c r="T24" i="14"/>
  <c r="H34" i="14"/>
  <c r="V70" i="14"/>
  <c r="T70" i="14"/>
  <c r="L34" i="14"/>
  <c r="V67" i="14"/>
  <c r="T67" i="14"/>
  <c r="V36" i="14"/>
  <c r="T36" i="14"/>
  <c r="R49" i="14"/>
  <c r="P49" i="14"/>
  <c r="P60" i="14" s="1"/>
  <c r="V66" i="14"/>
  <c r="T66" i="14"/>
  <c r="R52" i="14"/>
  <c r="P52" i="14"/>
  <c r="V65" i="14"/>
  <c r="T65" i="14"/>
  <c r="V80" i="14"/>
  <c r="T80" i="14"/>
  <c r="T83" i="14" s="1"/>
  <c r="R56" i="14"/>
  <c r="P56" i="14"/>
  <c r="R30" i="14"/>
  <c r="P30" i="14"/>
  <c r="L60" i="14"/>
  <c r="V45" i="14"/>
  <c r="T45" i="14"/>
  <c r="V62" i="14"/>
  <c r="T62" i="14"/>
  <c r="L73" i="14"/>
  <c r="R57" i="14"/>
  <c r="P57" i="14"/>
  <c r="V25" i="14"/>
  <c r="T25" i="14"/>
  <c r="V21" i="14"/>
  <c r="T21" i="14"/>
  <c r="R86" i="14"/>
  <c r="P86" i="14"/>
  <c r="V81" i="14"/>
  <c r="T81" i="14"/>
  <c r="V44" i="14"/>
  <c r="T44" i="14"/>
  <c r="R50" i="14"/>
  <c r="P50" i="14"/>
  <c r="V23" i="14"/>
  <c r="T23" i="14"/>
  <c r="R54" i="14"/>
  <c r="P54" i="14"/>
  <c r="V22" i="14"/>
  <c r="T22" i="14"/>
  <c r="R51" i="14"/>
  <c r="P51" i="14"/>
  <c r="V71" i="14"/>
  <c r="T71" i="14"/>
  <c r="R31" i="14"/>
  <c r="P31" i="14"/>
  <c r="V57" i="13"/>
  <c r="T57" i="13"/>
  <c r="P64" i="13"/>
  <c r="R64" i="13"/>
  <c r="P24" i="13"/>
  <c r="R24" i="13"/>
  <c r="V75" i="13"/>
  <c r="T75" i="13"/>
  <c r="P60" i="13"/>
  <c r="V49" i="13"/>
  <c r="T49" i="13"/>
  <c r="P39" i="13"/>
  <c r="R39" i="13"/>
  <c r="P62" i="13"/>
  <c r="R62" i="13"/>
  <c r="V58" i="13"/>
  <c r="T58" i="13"/>
  <c r="V30" i="13"/>
  <c r="T30" i="13"/>
  <c r="V56" i="13"/>
  <c r="T56" i="13"/>
  <c r="P36" i="13"/>
  <c r="R36" i="13"/>
  <c r="T31" i="13"/>
  <c r="V31" i="13"/>
  <c r="N22" i="13"/>
  <c r="L22" i="13"/>
  <c r="V52" i="13"/>
  <c r="T52" i="13"/>
  <c r="P38" i="13"/>
  <c r="R38" i="13"/>
  <c r="V51" i="13"/>
  <c r="T51" i="13"/>
  <c r="H73" i="13"/>
  <c r="P43" i="13"/>
  <c r="R43" i="13"/>
  <c r="P45" i="13"/>
  <c r="R45" i="13"/>
  <c r="H83" i="13"/>
  <c r="P44" i="13"/>
  <c r="R44" i="13"/>
  <c r="H47" i="13"/>
  <c r="P20" i="13"/>
  <c r="R20" i="13"/>
  <c r="P42" i="13"/>
  <c r="R42" i="13"/>
  <c r="P66" i="13"/>
  <c r="R66" i="13"/>
  <c r="L83" i="13"/>
  <c r="P65" i="13"/>
  <c r="R65" i="13"/>
  <c r="H27" i="13"/>
  <c r="N19" i="13"/>
  <c r="L19" i="13"/>
  <c r="P16" i="13"/>
  <c r="R16" i="13"/>
  <c r="R86" i="13"/>
  <c r="P86" i="13"/>
  <c r="P18" i="13"/>
  <c r="R18" i="13"/>
  <c r="N17" i="13"/>
  <c r="L17" i="13"/>
  <c r="P81" i="13"/>
  <c r="R81" i="13"/>
  <c r="P69" i="13"/>
  <c r="R69" i="13"/>
  <c r="P68" i="13"/>
  <c r="R68" i="13"/>
  <c r="P67" i="13"/>
  <c r="R67" i="13"/>
  <c r="N40" i="13"/>
  <c r="L40" i="13"/>
  <c r="P80" i="13"/>
  <c r="R80" i="13"/>
  <c r="R50" i="13"/>
  <c r="P50" i="13"/>
  <c r="P21" i="13"/>
  <c r="R21" i="13"/>
  <c r="V54" i="13"/>
  <c r="T54" i="13"/>
  <c r="P71" i="13"/>
  <c r="R71" i="13"/>
  <c r="L27" i="13"/>
  <c r="L73" i="13"/>
  <c r="P23" i="13"/>
  <c r="R23" i="13"/>
  <c r="V76" i="13"/>
  <c r="T76" i="13"/>
  <c r="N41" i="13"/>
  <c r="L41" i="13"/>
  <c r="R29" i="13"/>
  <c r="P29" i="13"/>
  <c r="P34" i="13" s="1"/>
  <c r="T55" i="13"/>
  <c r="V55" i="13"/>
  <c r="N25" i="13"/>
  <c r="L25" i="13"/>
  <c r="V85" i="13"/>
  <c r="T85" i="13"/>
  <c r="P70" i="13"/>
  <c r="R70" i="13"/>
  <c r="P63" i="13"/>
  <c r="R63" i="13"/>
  <c r="P37" i="13"/>
  <c r="R37" i="13"/>
  <c r="V53" i="13"/>
  <c r="T53" i="13"/>
  <c r="V32" i="13"/>
  <c r="T32" i="13"/>
  <c r="R56" i="12"/>
  <c r="P56" i="12"/>
  <c r="V49" i="12"/>
  <c r="T49" i="12"/>
  <c r="P18" i="12"/>
  <c r="R18" i="12"/>
  <c r="P37" i="12"/>
  <c r="R37" i="12"/>
  <c r="L83" i="12"/>
  <c r="R55" i="12"/>
  <c r="P55" i="12"/>
  <c r="P38" i="12"/>
  <c r="R38" i="12"/>
  <c r="P66" i="12"/>
  <c r="R66" i="12"/>
  <c r="P71" i="12"/>
  <c r="R71" i="12"/>
  <c r="P39" i="12"/>
  <c r="R39" i="12"/>
  <c r="P19" i="12"/>
  <c r="R19" i="12"/>
  <c r="P80" i="12"/>
  <c r="R80" i="12"/>
  <c r="P85" i="12"/>
  <c r="R85" i="12"/>
  <c r="R32" i="12"/>
  <c r="P32" i="12"/>
  <c r="H47" i="12"/>
  <c r="P45" i="12"/>
  <c r="R45" i="12"/>
  <c r="P41" i="12"/>
  <c r="R41" i="12"/>
  <c r="P42" i="12"/>
  <c r="R42" i="12"/>
  <c r="L47" i="12"/>
  <c r="P25" i="12"/>
  <c r="R25" i="12"/>
  <c r="N20" i="12"/>
  <c r="L20" i="12"/>
  <c r="L27" i="12" s="1"/>
  <c r="P36" i="12"/>
  <c r="R36" i="12"/>
  <c r="P17" i="12"/>
  <c r="R17" i="12"/>
  <c r="P81" i="12"/>
  <c r="R81" i="12"/>
  <c r="P24" i="12"/>
  <c r="R24" i="12"/>
  <c r="P68" i="12"/>
  <c r="R68" i="12"/>
  <c r="V29" i="12"/>
  <c r="T29" i="12"/>
  <c r="P43" i="12"/>
  <c r="R43" i="12"/>
  <c r="R86" i="12"/>
  <c r="P86" i="12"/>
  <c r="R76" i="12"/>
  <c r="P76" i="12"/>
  <c r="R52" i="12"/>
  <c r="P52" i="12"/>
  <c r="V57" i="12"/>
  <c r="T57" i="12"/>
  <c r="H73" i="12"/>
  <c r="L53" i="12"/>
  <c r="N53" i="12"/>
  <c r="P70" i="12"/>
  <c r="R70" i="12"/>
  <c r="P63" i="12"/>
  <c r="R63" i="12"/>
  <c r="P16" i="12"/>
  <c r="R16" i="12"/>
  <c r="P67" i="12"/>
  <c r="R67" i="12"/>
  <c r="P21" i="12"/>
  <c r="R21" i="12"/>
  <c r="P40" i="12"/>
  <c r="R40" i="12"/>
  <c r="L30" i="12"/>
  <c r="L34" i="12" s="1"/>
  <c r="N30" i="12"/>
  <c r="P65" i="12"/>
  <c r="R65" i="12"/>
  <c r="P22" i="12"/>
  <c r="R22" i="12"/>
  <c r="P69" i="12"/>
  <c r="R69" i="12"/>
  <c r="R50" i="12"/>
  <c r="P50" i="12"/>
  <c r="P64" i="12"/>
  <c r="R64" i="12"/>
  <c r="P62" i="12"/>
  <c r="R62" i="12"/>
  <c r="P44" i="12"/>
  <c r="R44" i="12"/>
  <c r="R75" i="12"/>
  <c r="P75" i="12"/>
  <c r="P23" i="12"/>
  <c r="R23" i="12"/>
  <c r="H27" i="12"/>
  <c r="L73" i="12"/>
  <c r="R58" i="12"/>
  <c r="P58" i="12"/>
  <c r="P20" i="2"/>
  <c r="R20" i="2"/>
  <c r="P21" i="2"/>
  <c r="R21" i="2"/>
  <c r="L27" i="2"/>
  <c r="R31" i="2"/>
  <c r="P31" i="2"/>
  <c r="R32" i="2"/>
  <c r="P32" i="2"/>
  <c r="P43" i="2"/>
  <c r="R43" i="2"/>
  <c r="R50" i="2"/>
  <c r="P50" i="2"/>
  <c r="P67" i="2"/>
  <c r="R67" i="2"/>
  <c r="P45" i="2"/>
  <c r="R45" i="2"/>
  <c r="R86" i="2"/>
  <c r="P86" i="2"/>
  <c r="H60" i="2"/>
  <c r="P41" i="2"/>
  <c r="R41" i="2"/>
  <c r="R53" i="2"/>
  <c r="P53" i="2"/>
  <c r="P44" i="2"/>
  <c r="R44" i="2"/>
  <c r="V76" i="2"/>
  <c r="T76" i="2"/>
  <c r="P70" i="2"/>
  <c r="R70" i="2"/>
  <c r="P66" i="2"/>
  <c r="R66" i="2"/>
  <c r="P24" i="2"/>
  <c r="R24" i="2"/>
  <c r="L60" i="2"/>
  <c r="P25" i="2"/>
  <c r="R25" i="2"/>
  <c r="P18" i="2"/>
  <c r="R18" i="2"/>
  <c r="P71" i="2"/>
  <c r="R71" i="2"/>
  <c r="P54" i="2"/>
  <c r="R54" i="2"/>
  <c r="P69" i="2"/>
  <c r="R69" i="2"/>
  <c r="P42" i="2"/>
  <c r="R42" i="2"/>
  <c r="P80" i="2"/>
  <c r="R80" i="2"/>
  <c r="P19" i="2"/>
  <c r="R19" i="2"/>
  <c r="P68" i="2"/>
  <c r="R68" i="2"/>
  <c r="P63" i="2"/>
  <c r="R63" i="2"/>
  <c r="P51" i="2"/>
  <c r="R51" i="2"/>
  <c r="R85" i="2"/>
  <c r="P85" i="2"/>
  <c r="R49" i="2"/>
  <c r="P49" i="2"/>
  <c r="P38" i="2"/>
  <c r="R38" i="2"/>
  <c r="P22" i="2"/>
  <c r="R22" i="2"/>
  <c r="V56" i="2"/>
  <c r="T56" i="2"/>
  <c r="H73" i="2"/>
  <c r="P16" i="2"/>
  <c r="R16" i="2"/>
  <c r="P65" i="2"/>
  <c r="R65" i="2"/>
  <c r="N39" i="2"/>
  <c r="L39" i="2"/>
  <c r="L47" i="2" s="1"/>
  <c r="Z30" i="2"/>
  <c r="AB30" i="2" s="1"/>
  <c r="X30" i="2"/>
  <c r="P23" i="2"/>
  <c r="R23" i="2"/>
  <c r="H34" i="2"/>
  <c r="L73" i="2"/>
  <c r="L78" i="2"/>
  <c r="R29" i="2"/>
  <c r="P29" i="2"/>
  <c r="P57" i="2"/>
  <c r="R57" i="2"/>
  <c r="P17" i="2"/>
  <c r="R17" i="2"/>
  <c r="R58" i="2"/>
  <c r="P58" i="2"/>
  <c r="R52" i="2"/>
  <c r="P52" i="2"/>
  <c r="P37" i="2"/>
  <c r="R37" i="2"/>
  <c r="P64" i="2"/>
  <c r="R64" i="2"/>
  <c r="P36" i="2"/>
  <c r="R36" i="2"/>
  <c r="P81" i="2"/>
  <c r="R81" i="2"/>
  <c r="P62" i="2"/>
  <c r="R62" i="2"/>
  <c r="P40" i="2"/>
  <c r="R40" i="2"/>
  <c r="R75" i="2"/>
  <c r="P75" i="2"/>
  <c r="P78" i="2" s="1"/>
  <c r="L34" i="2"/>
  <c r="R55" i="2"/>
  <c r="P55" i="2"/>
  <c r="P36" i="1"/>
  <c r="R36" i="1"/>
  <c r="P23" i="1"/>
  <c r="R23" i="1"/>
  <c r="P44" i="1"/>
  <c r="R44" i="1"/>
  <c r="R53" i="1"/>
  <c r="P53" i="1"/>
  <c r="P69" i="1"/>
  <c r="R69" i="1"/>
  <c r="P41" i="1"/>
  <c r="R41" i="1"/>
  <c r="P38" i="1"/>
  <c r="R38" i="1"/>
  <c r="P71" i="1"/>
  <c r="R71" i="1"/>
  <c r="R49" i="1"/>
  <c r="P49" i="1"/>
  <c r="R86" i="1"/>
  <c r="P86" i="1"/>
  <c r="P62" i="1"/>
  <c r="R62" i="1"/>
  <c r="P20" i="1"/>
  <c r="R20" i="1"/>
  <c r="N50" i="1"/>
  <c r="L50" i="1"/>
  <c r="L60" i="1" s="1"/>
  <c r="R75" i="1"/>
  <c r="P75" i="1"/>
  <c r="R32" i="1"/>
  <c r="P32" i="1"/>
  <c r="P63" i="1"/>
  <c r="R63" i="1"/>
  <c r="P65" i="1"/>
  <c r="R65" i="1"/>
  <c r="P80" i="1"/>
  <c r="R80" i="1"/>
  <c r="R76" i="1"/>
  <c r="P76" i="1"/>
  <c r="P21" i="1"/>
  <c r="R21" i="1"/>
  <c r="P68" i="1"/>
  <c r="R68" i="1"/>
  <c r="H78" i="1"/>
  <c r="R55" i="1"/>
  <c r="P55" i="1"/>
  <c r="V58" i="1"/>
  <c r="T58" i="1"/>
  <c r="P43" i="1"/>
  <c r="R43" i="1"/>
  <c r="P66" i="1"/>
  <c r="R66" i="1"/>
  <c r="P37" i="1"/>
  <c r="R37" i="1"/>
  <c r="R30" i="1"/>
  <c r="P30" i="1"/>
  <c r="P18" i="1"/>
  <c r="R18" i="1"/>
  <c r="P19" i="1"/>
  <c r="R19" i="1"/>
  <c r="P39" i="1"/>
  <c r="R39" i="1"/>
  <c r="H27" i="1"/>
  <c r="L83" i="1"/>
  <c r="P22" i="1"/>
  <c r="R22" i="1"/>
  <c r="R52" i="1"/>
  <c r="P52" i="1"/>
  <c r="P70" i="1"/>
  <c r="R70" i="1"/>
  <c r="L73" i="1"/>
  <c r="R57" i="1"/>
  <c r="P57" i="1"/>
  <c r="P31" i="1"/>
  <c r="R31" i="1"/>
  <c r="P67" i="1"/>
  <c r="R67" i="1"/>
  <c r="P42" i="1"/>
  <c r="R42" i="1"/>
  <c r="H60" i="1"/>
  <c r="P85" i="1"/>
  <c r="R85" i="1"/>
  <c r="L27" i="1"/>
  <c r="R54" i="1"/>
  <c r="P54" i="1"/>
  <c r="P25" i="1"/>
  <c r="R25" i="1"/>
  <c r="H73" i="1"/>
  <c r="P29" i="1"/>
  <c r="R29" i="1"/>
  <c r="P81" i="1"/>
  <c r="R81" i="1"/>
  <c r="P45" i="1"/>
  <c r="R45" i="1"/>
  <c r="P17" i="1"/>
  <c r="R17" i="1"/>
  <c r="H47" i="1"/>
  <c r="P64" i="1"/>
  <c r="R64" i="1"/>
  <c r="P24" i="1"/>
  <c r="R24" i="1"/>
  <c r="P40" i="1"/>
  <c r="R40" i="1"/>
  <c r="L47" i="1"/>
  <c r="R56" i="1"/>
  <c r="P56" i="1"/>
  <c r="R51" i="1"/>
  <c r="P51" i="1"/>
  <c r="P16" i="1"/>
  <c r="R16" i="1"/>
  <c r="V19" i="17" l="1"/>
  <c r="T19" i="17"/>
  <c r="T34" i="19"/>
  <c r="P47" i="19"/>
  <c r="V39" i="17"/>
  <c r="T39" i="17"/>
  <c r="X68" i="17"/>
  <c r="Z68" i="17"/>
  <c r="AB68" i="17" s="1"/>
  <c r="T83" i="17"/>
  <c r="L47" i="16"/>
  <c r="L27" i="16"/>
  <c r="P83" i="16"/>
  <c r="T47" i="14"/>
  <c r="V37" i="14"/>
  <c r="T37" i="14"/>
  <c r="T42" i="14"/>
  <c r="L47" i="13"/>
  <c r="T78" i="13"/>
  <c r="L60" i="12"/>
  <c r="P31" i="12"/>
  <c r="R31" i="12"/>
  <c r="P78" i="12"/>
  <c r="R54" i="12"/>
  <c r="P54" i="12"/>
  <c r="R51" i="12"/>
  <c r="P51" i="12"/>
  <c r="P83" i="12"/>
  <c r="P83" i="2"/>
  <c r="P27" i="2"/>
  <c r="P78" i="1"/>
  <c r="P83" i="1"/>
  <c r="R76" i="20"/>
  <c r="P76" i="20"/>
  <c r="V49" i="20"/>
  <c r="T49" i="20"/>
  <c r="V30" i="20"/>
  <c r="T30" i="20"/>
  <c r="V56" i="20"/>
  <c r="T56" i="20"/>
  <c r="V65" i="20"/>
  <c r="T65" i="20"/>
  <c r="V25" i="20"/>
  <c r="T25" i="20"/>
  <c r="V69" i="20"/>
  <c r="T69" i="20"/>
  <c r="P73" i="20"/>
  <c r="V22" i="20"/>
  <c r="T22" i="20"/>
  <c r="P47" i="20"/>
  <c r="V52" i="20"/>
  <c r="T52" i="20"/>
  <c r="V36" i="20"/>
  <c r="T36" i="20"/>
  <c r="V21" i="20"/>
  <c r="T21" i="20"/>
  <c r="V16" i="20"/>
  <c r="T16" i="20"/>
  <c r="V20" i="20"/>
  <c r="T20" i="20"/>
  <c r="V18" i="20"/>
  <c r="T18" i="20"/>
  <c r="P34" i="20"/>
  <c r="P27" i="20"/>
  <c r="V41" i="20"/>
  <c r="T41" i="20"/>
  <c r="T68" i="20"/>
  <c r="V68" i="20"/>
  <c r="R86" i="20"/>
  <c r="P86" i="20"/>
  <c r="V62" i="20"/>
  <c r="T62" i="20"/>
  <c r="T80" i="20"/>
  <c r="V80" i="20"/>
  <c r="V44" i="20"/>
  <c r="T44" i="20"/>
  <c r="V51" i="20"/>
  <c r="T51" i="20"/>
  <c r="V29" i="20"/>
  <c r="T29" i="20"/>
  <c r="V66" i="20"/>
  <c r="T66" i="20"/>
  <c r="R85" i="20"/>
  <c r="P85" i="20"/>
  <c r="V32" i="20"/>
  <c r="T32" i="20"/>
  <c r="V53" i="20"/>
  <c r="T53" i="20"/>
  <c r="P60" i="20"/>
  <c r="P83" i="20"/>
  <c r="T71" i="20"/>
  <c r="V71" i="20"/>
  <c r="V64" i="20"/>
  <c r="T64" i="20"/>
  <c r="V37" i="20"/>
  <c r="T37" i="20"/>
  <c r="V24" i="20"/>
  <c r="T24" i="20"/>
  <c r="V50" i="20"/>
  <c r="T50" i="20"/>
  <c r="T67" i="20"/>
  <c r="V67" i="20"/>
  <c r="V31" i="20"/>
  <c r="T31" i="20"/>
  <c r="V17" i="20"/>
  <c r="T17" i="20"/>
  <c r="V63" i="20"/>
  <c r="T63" i="20"/>
  <c r="R58" i="20"/>
  <c r="P58" i="20"/>
  <c r="V39" i="20"/>
  <c r="T39" i="20"/>
  <c r="V55" i="20"/>
  <c r="T55" i="20"/>
  <c r="V38" i="20"/>
  <c r="T38" i="20"/>
  <c r="V42" i="20"/>
  <c r="T42" i="20"/>
  <c r="V19" i="20"/>
  <c r="T19" i="20"/>
  <c r="V45" i="20"/>
  <c r="T45" i="20"/>
  <c r="R75" i="20"/>
  <c r="P75" i="20"/>
  <c r="V70" i="20"/>
  <c r="T70" i="20"/>
  <c r="V54" i="20"/>
  <c r="T54" i="20"/>
  <c r="V81" i="20"/>
  <c r="T81" i="20"/>
  <c r="V40" i="20"/>
  <c r="T40" i="20"/>
  <c r="V23" i="20"/>
  <c r="T23" i="20"/>
  <c r="V57" i="20"/>
  <c r="T57" i="20"/>
  <c r="L78" i="20"/>
  <c r="V43" i="20"/>
  <c r="T43" i="20"/>
  <c r="Z58" i="19"/>
  <c r="AB58" i="19" s="1"/>
  <c r="X58" i="19"/>
  <c r="V75" i="19"/>
  <c r="T75" i="19"/>
  <c r="Z37" i="19"/>
  <c r="AB37" i="19" s="1"/>
  <c r="X37" i="19"/>
  <c r="Z23" i="19"/>
  <c r="AB23" i="19" s="1"/>
  <c r="X23" i="19"/>
  <c r="Z31" i="19"/>
  <c r="AB31" i="19" s="1"/>
  <c r="X31" i="19"/>
  <c r="Z54" i="19"/>
  <c r="AB54" i="19" s="1"/>
  <c r="X54" i="19"/>
  <c r="Z29" i="19"/>
  <c r="AB29" i="19" s="1"/>
  <c r="X29" i="19"/>
  <c r="Z51" i="19"/>
  <c r="AB51" i="19" s="1"/>
  <c r="X51" i="19"/>
  <c r="Z55" i="19"/>
  <c r="AB55" i="19" s="1"/>
  <c r="X55" i="19"/>
  <c r="Z21" i="19"/>
  <c r="AB21" i="19" s="1"/>
  <c r="X21" i="19"/>
  <c r="T44" i="19"/>
  <c r="V44" i="19"/>
  <c r="Z50" i="19"/>
  <c r="AB50" i="19" s="1"/>
  <c r="X50" i="19"/>
  <c r="T16" i="19"/>
  <c r="T27" i="19" s="1"/>
  <c r="V16" i="19"/>
  <c r="Z18" i="19"/>
  <c r="AB18" i="19" s="1"/>
  <c r="X18" i="19"/>
  <c r="T64" i="19"/>
  <c r="V64" i="19"/>
  <c r="T62" i="19"/>
  <c r="V62" i="19"/>
  <c r="Z57" i="19"/>
  <c r="AB57" i="19" s="1"/>
  <c r="X57" i="19"/>
  <c r="T69" i="19"/>
  <c r="V69" i="19"/>
  <c r="T71" i="19"/>
  <c r="V71" i="19"/>
  <c r="P83" i="19"/>
  <c r="P73" i="19"/>
  <c r="T67" i="19"/>
  <c r="V67" i="19"/>
  <c r="T80" i="19"/>
  <c r="V80" i="19"/>
  <c r="V76" i="19"/>
  <c r="T76" i="19"/>
  <c r="T68" i="19"/>
  <c r="V68" i="19"/>
  <c r="V86" i="19"/>
  <c r="T86" i="19"/>
  <c r="T60" i="19"/>
  <c r="T41" i="19"/>
  <c r="V41" i="19"/>
  <c r="Z52" i="19"/>
  <c r="AB52" i="19" s="1"/>
  <c r="X52" i="19"/>
  <c r="Z38" i="19"/>
  <c r="AB38" i="19" s="1"/>
  <c r="X38" i="19"/>
  <c r="Z39" i="19"/>
  <c r="AB39" i="19" s="1"/>
  <c r="X39" i="19"/>
  <c r="T43" i="19"/>
  <c r="V43" i="19"/>
  <c r="Z25" i="19"/>
  <c r="AB25" i="19" s="1"/>
  <c r="X25" i="19"/>
  <c r="Z49" i="19"/>
  <c r="AB49" i="19" s="1"/>
  <c r="X49" i="19"/>
  <c r="Z19" i="19"/>
  <c r="AB19" i="19" s="1"/>
  <c r="X19" i="19"/>
  <c r="Z32" i="19"/>
  <c r="AB32" i="19" s="1"/>
  <c r="X32" i="19"/>
  <c r="T66" i="19"/>
  <c r="V66" i="19"/>
  <c r="T65" i="19"/>
  <c r="V65" i="19"/>
  <c r="Z24" i="19"/>
  <c r="AB24" i="19" s="1"/>
  <c r="X24" i="19"/>
  <c r="Z40" i="19"/>
  <c r="AB40" i="19" s="1"/>
  <c r="X40" i="19"/>
  <c r="V85" i="19"/>
  <c r="T85" i="19"/>
  <c r="Z17" i="19"/>
  <c r="AB17" i="19" s="1"/>
  <c r="X17" i="19"/>
  <c r="Z30" i="19"/>
  <c r="AB30" i="19" s="1"/>
  <c r="X30" i="19"/>
  <c r="Z56" i="19"/>
  <c r="AB56" i="19" s="1"/>
  <c r="X56" i="19"/>
  <c r="Z53" i="19"/>
  <c r="AB53" i="19" s="1"/>
  <c r="X53" i="19"/>
  <c r="T63" i="19"/>
  <c r="V63" i="19"/>
  <c r="T45" i="19"/>
  <c r="V45" i="19"/>
  <c r="Z20" i="19"/>
  <c r="AB20" i="19" s="1"/>
  <c r="X20" i="19"/>
  <c r="Z36" i="19"/>
  <c r="AB36" i="19" s="1"/>
  <c r="X36" i="19"/>
  <c r="Z22" i="19"/>
  <c r="AB22" i="19" s="1"/>
  <c r="X22" i="19"/>
  <c r="T70" i="19"/>
  <c r="V70" i="19"/>
  <c r="T81" i="19"/>
  <c r="V81" i="19"/>
  <c r="P78" i="19"/>
  <c r="T42" i="19"/>
  <c r="V42" i="19"/>
  <c r="V75" i="18"/>
  <c r="T75" i="18"/>
  <c r="V39" i="18"/>
  <c r="T39" i="18"/>
  <c r="L27" i="18"/>
  <c r="T66" i="18"/>
  <c r="V66" i="18"/>
  <c r="P18" i="18"/>
  <c r="R18" i="18"/>
  <c r="T25" i="18"/>
  <c r="V25" i="18"/>
  <c r="T80" i="18"/>
  <c r="T83" i="18" s="1"/>
  <c r="V80" i="18"/>
  <c r="P16" i="18"/>
  <c r="R16" i="18"/>
  <c r="T71" i="18"/>
  <c r="V71" i="18"/>
  <c r="V81" i="18"/>
  <c r="T81" i="18"/>
  <c r="V51" i="18"/>
  <c r="T51" i="18"/>
  <c r="V43" i="18"/>
  <c r="T43" i="18"/>
  <c r="V64" i="18"/>
  <c r="T64" i="18"/>
  <c r="V45" i="18"/>
  <c r="T45" i="18"/>
  <c r="T69" i="18"/>
  <c r="V69" i="18"/>
  <c r="P22" i="18"/>
  <c r="R22" i="18"/>
  <c r="V53" i="18"/>
  <c r="T53" i="18"/>
  <c r="V44" i="18"/>
  <c r="T44" i="18"/>
  <c r="V49" i="18"/>
  <c r="T49" i="18"/>
  <c r="V50" i="18"/>
  <c r="T50" i="18"/>
  <c r="V56" i="18"/>
  <c r="T56" i="18"/>
  <c r="T40" i="18"/>
  <c r="V40" i="18"/>
  <c r="T23" i="18"/>
  <c r="V23" i="18"/>
  <c r="T38" i="18"/>
  <c r="V38" i="18"/>
  <c r="V76" i="18"/>
  <c r="T76" i="18"/>
  <c r="Z29" i="18"/>
  <c r="AB29" i="18" s="1"/>
  <c r="X29" i="18"/>
  <c r="R31" i="18"/>
  <c r="P31" i="18"/>
  <c r="P34" i="18" s="1"/>
  <c r="V42" i="18"/>
  <c r="T42" i="18"/>
  <c r="V55" i="18"/>
  <c r="T55" i="18"/>
  <c r="P20" i="18"/>
  <c r="R20" i="18"/>
  <c r="V85" i="18"/>
  <c r="T85" i="18"/>
  <c r="T63" i="18"/>
  <c r="V63" i="18"/>
  <c r="V70" i="18"/>
  <c r="T70" i="18"/>
  <c r="V86" i="18"/>
  <c r="T86" i="18"/>
  <c r="Z32" i="18"/>
  <c r="AB32" i="18" s="1"/>
  <c r="X32" i="18"/>
  <c r="T62" i="18"/>
  <c r="V62" i="18"/>
  <c r="V52" i="18"/>
  <c r="T52" i="18"/>
  <c r="T41" i="18"/>
  <c r="V41" i="18"/>
  <c r="V37" i="18"/>
  <c r="T37" i="18"/>
  <c r="Z30" i="18"/>
  <c r="AB30" i="18" s="1"/>
  <c r="X30" i="18"/>
  <c r="V54" i="18"/>
  <c r="T54" i="18"/>
  <c r="V36" i="18"/>
  <c r="T36" i="18"/>
  <c r="V58" i="18"/>
  <c r="T58" i="18"/>
  <c r="P73" i="18"/>
  <c r="V21" i="18"/>
  <c r="T21" i="18"/>
  <c r="T65" i="18"/>
  <c r="V65" i="18"/>
  <c r="P47" i="18"/>
  <c r="P19" i="18"/>
  <c r="R19" i="18"/>
  <c r="V67" i="18"/>
  <c r="T67" i="18"/>
  <c r="P78" i="18"/>
  <c r="V24" i="18"/>
  <c r="T24" i="18"/>
  <c r="T68" i="18"/>
  <c r="V68" i="18"/>
  <c r="R57" i="18"/>
  <c r="P57" i="18"/>
  <c r="P60" i="18" s="1"/>
  <c r="P17" i="18"/>
  <c r="R17" i="18"/>
  <c r="X70" i="17"/>
  <c r="Z70" i="17"/>
  <c r="AB70" i="17" s="1"/>
  <c r="V53" i="17"/>
  <c r="T53" i="17"/>
  <c r="X37" i="17"/>
  <c r="Z37" i="17"/>
  <c r="AB37" i="17" s="1"/>
  <c r="V50" i="17"/>
  <c r="T50" i="17"/>
  <c r="V57" i="17"/>
  <c r="T57" i="17"/>
  <c r="V56" i="17"/>
  <c r="T56" i="17"/>
  <c r="V52" i="17"/>
  <c r="T52" i="17"/>
  <c r="X42" i="17"/>
  <c r="Z42" i="17"/>
  <c r="AB42" i="17" s="1"/>
  <c r="X40" i="17"/>
  <c r="Z40" i="17"/>
  <c r="AB40" i="17" s="1"/>
  <c r="X62" i="17"/>
  <c r="Z62" i="17"/>
  <c r="AB62" i="17" s="1"/>
  <c r="V31" i="17"/>
  <c r="T31" i="17"/>
  <c r="X80" i="17"/>
  <c r="X83" i="17" s="1"/>
  <c r="Z80" i="17"/>
  <c r="AB80" i="17" s="1"/>
  <c r="AB83" i="17" s="1"/>
  <c r="P60" i="17"/>
  <c r="X24" i="17"/>
  <c r="Z24" i="17"/>
  <c r="AB24" i="17" s="1"/>
  <c r="X71" i="17"/>
  <c r="Z71" i="17"/>
  <c r="AB71" i="17" s="1"/>
  <c r="X38" i="17"/>
  <c r="Z38" i="17"/>
  <c r="AB38" i="17" s="1"/>
  <c r="V85" i="17"/>
  <c r="T85" i="17"/>
  <c r="X63" i="17"/>
  <c r="Z63" i="17"/>
  <c r="AB63" i="17" s="1"/>
  <c r="V49" i="17"/>
  <c r="T49" i="17"/>
  <c r="T27" i="17"/>
  <c r="X45" i="17"/>
  <c r="Z45" i="17"/>
  <c r="AB45" i="17" s="1"/>
  <c r="T47" i="17"/>
  <c r="X18" i="17"/>
  <c r="Z18" i="17"/>
  <c r="AB18" i="17" s="1"/>
  <c r="V76" i="17"/>
  <c r="T76" i="17"/>
  <c r="X23" i="17"/>
  <c r="Z23" i="17"/>
  <c r="AB23" i="17" s="1"/>
  <c r="X44" i="17"/>
  <c r="Z44" i="17"/>
  <c r="AB44" i="17" s="1"/>
  <c r="T73" i="17"/>
  <c r="X16" i="17"/>
  <c r="Z16" i="17"/>
  <c r="AB16" i="17" s="1"/>
  <c r="P34" i="17"/>
  <c r="X36" i="17"/>
  <c r="Z36" i="17"/>
  <c r="AB36" i="17" s="1"/>
  <c r="P78" i="17"/>
  <c r="X22" i="17"/>
  <c r="Z22" i="17"/>
  <c r="AB22" i="17" s="1"/>
  <c r="X64" i="17"/>
  <c r="Z64" i="17"/>
  <c r="AB64" i="17" s="1"/>
  <c r="T29" i="17"/>
  <c r="V29" i="17"/>
  <c r="X43" i="17"/>
  <c r="Z43" i="17"/>
  <c r="AB43" i="17" s="1"/>
  <c r="V30" i="17"/>
  <c r="T30" i="17"/>
  <c r="V86" i="17"/>
  <c r="T86" i="17"/>
  <c r="X20" i="17"/>
  <c r="Z20" i="17"/>
  <c r="AB20" i="17" s="1"/>
  <c r="V75" i="17"/>
  <c r="T75" i="17"/>
  <c r="X17" i="17"/>
  <c r="Z17" i="17"/>
  <c r="AB17" i="17" s="1"/>
  <c r="V54" i="17"/>
  <c r="T54" i="17"/>
  <c r="V51" i="17"/>
  <c r="T51" i="17"/>
  <c r="X25" i="17"/>
  <c r="Z25" i="17"/>
  <c r="AB25" i="17" s="1"/>
  <c r="V55" i="17"/>
  <c r="T55" i="17"/>
  <c r="V58" i="17"/>
  <c r="T58" i="17"/>
  <c r="X66" i="17"/>
  <c r="Z66" i="17"/>
  <c r="AB66" i="17" s="1"/>
  <c r="X69" i="17"/>
  <c r="Z69" i="17"/>
  <c r="AB69" i="17" s="1"/>
  <c r="V32" i="17"/>
  <c r="T32" i="17"/>
  <c r="V22" i="16"/>
  <c r="T22" i="16"/>
  <c r="V62" i="16"/>
  <c r="T62" i="16"/>
  <c r="V68" i="16"/>
  <c r="T68" i="16"/>
  <c r="R53" i="16"/>
  <c r="P53" i="16"/>
  <c r="R57" i="16"/>
  <c r="P57" i="16"/>
  <c r="R54" i="16"/>
  <c r="P54" i="16"/>
  <c r="V40" i="16"/>
  <c r="T40" i="16"/>
  <c r="V67" i="16"/>
  <c r="T67" i="16"/>
  <c r="V45" i="16"/>
  <c r="T45" i="16"/>
  <c r="V44" i="16"/>
  <c r="T44" i="16"/>
  <c r="V69" i="16"/>
  <c r="T69" i="16"/>
  <c r="Z30" i="16"/>
  <c r="AB30" i="16" s="1"/>
  <c r="X30" i="16"/>
  <c r="V63" i="16"/>
  <c r="T63" i="16"/>
  <c r="P36" i="16"/>
  <c r="R36" i="16"/>
  <c r="Z32" i="16"/>
  <c r="AB32" i="16" s="1"/>
  <c r="X32" i="16"/>
  <c r="P18" i="16"/>
  <c r="R18" i="16"/>
  <c r="R75" i="16"/>
  <c r="P75" i="16"/>
  <c r="R52" i="16"/>
  <c r="P52" i="16"/>
  <c r="R56" i="16"/>
  <c r="P56" i="16"/>
  <c r="R55" i="16"/>
  <c r="P55" i="16"/>
  <c r="P38" i="16"/>
  <c r="R38" i="16"/>
  <c r="V65" i="16"/>
  <c r="T65" i="16"/>
  <c r="R85" i="16"/>
  <c r="P85" i="16"/>
  <c r="V39" i="16"/>
  <c r="T39" i="16"/>
  <c r="V25" i="16"/>
  <c r="T25" i="16"/>
  <c r="V43" i="16"/>
  <c r="T43" i="16"/>
  <c r="P73" i="16"/>
  <c r="P41" i="16"/>
  <c r="R41" i="16"/>
  <c r="V16" i="16"/>
  <c r="T16" i="16"/>
  <c r="V37" i="16"/>
  <c r="T37" i="16"/>
  <c r="V21" i="16"/>
  <c r="T21" i="16"/>
  <c r="R58" i="16"/>
  <c r="P58" i="16"/>
  <c r="R51" i="16"/>
  <c r="P51" i="16"/>
  <c r="V71" i="16"/>
  <c r="T71" i="16"/>
  <c r="V17" i="16"/>
  <c r="T17" i="16"/>
  <c r="V70" i="16"/>
  <c r="T70" i="16"/>
  <c r="R76" i="16"/>
  <c r="P76" i="16"/>
  <c r="P23" i="16"/>
  <c r="R23" i="16"/>
  <c r="V64" i="16"/>
  <c r="T64" i="16"/>
  <c r="Z31" i="16"/>
  <c r="AB31" i="16" s="1"/>
  <c r="X31" i="16"/>
  <c r="V19" i="16"/>
  <c r="T19" i="16"/>
  <c r="V66" i="16"/>
  <c r="T66" i="16"/>
  <c r="T29" i="16"/>
  <c r="T34" i="16" s="1"/>
  <c r="V29" i="16"/>
  <c r="V24" i="16"/>
  <c r="T24" i="16"/>
  <c r="R86" i="16"/>
  <c r="P86" i="16"/>
  <c r="R49" i="16"/>
  <c r="P49" i="16"/>
  <c r="V81" i="16"/>
  <c r="T81" i="16"/>
  <c r="V80" i="16"/>
  <c r="T80" i="16"/>
  <c r="R50" i="16"/>
  <c r="P50" i="16"/>
  <c r="V42" i="16"/>
  <c r="T42" i="16"/>
  <c r="P20" i="16"/>
  <c r="P27" i="16" s="1"/>
  <c r="R20" i="16"/>
  <c r="Z19" i="14"/>
  <c r="AB19" i="14" s="1"/>
  <c r="X19" i="14"/>
  <c r="V54" i="14"/>
  <c r="T54" i="14"/>
  <c r="X21" i="14"/>
  <c r="Z21" i="14"/>
  <c r="AB21" i="14" s="1"/>
  <c r="X66" i="14"/>
  <c r="Z66" i="14"/>
  <c r="AB66" i="14" s="1"/>
  <c r="X24" i="14"/>
  <c r="Z24" i="14"/>
  <c r="AB24" i="14" s="1"/>
  <c r="V55" i="14"/>
  <c r="T55" i="14"/>
  <c r="V57" i="14"/>
  <c r="T57" i="14"/>
  <c r="V85" i="14"/>
  <c r="T85" i="14"/>
  <c r="X16" i="14"/>
  <c r="Z16" i="14"/>
  <c r="AB16" i="14" s="1"/>
  <c r="X41" i="14"/>
  <c r="Z41" i="14"/>
  <c r="AB41" i="14" s="1"/>
  <c r="P34" i="14"/>
  <c r="V53" i="14"/>
  <c r="T53" i="14"/>
  <c r="X71" i="14"/>
  <c r="Z71" i="14"/>
  <c r="AB71" i="14" s="1"/>
  <c r="X44" i="14"/>
  <c r="Z44" i="14"/>
  <c r="AB44" i="14" s="1"/>
  <c r="X42" i="14"/>
  <c r="Z42" i="14"/>
  <c r="AB42" i="14" s="1"/>
  <c r="X80" i="14"/>
  <c r="Z80" i="14"/>
  <c r="AB80" i="14" s="1"/>
  <c r="X67" i="14"/>
  <c r="Z67" i="14"/>
  <c r="AB67" i="14" s="1"/>
  <c r="X40" i="14"/>
  <c r="Z40" i="14"/>
  <c r="AB40" i="14" s="1"/>
  <c r="P78" i="14"/>
  <c r="V30" i="14"/>
  <c r="T30" i="14"/>
  <c r="V29" i="14"/>
  <c r="T29" i="14"/>
  <c r="X36" i="14"/>
  <c r="Z36" i="14"/>
  <c r="AB36" i="14" s="1"/>
  <c r="V58" i="14"/>
  <c r="T58" i="14"/>
  <c r="V75" i="14"/>
  <c r="T75" i="14"/>
  <c r="X20" i="14"/>
  <c r="Z20" i="14"/>
  <c r="AB20" i="14" s="1"/>
  <c r="V76" i="14"/>
  <c r="T76" i="14"/>
  <c r="V56" i="14"/>
  <c r="T56" i="14"/>
  <c r="V51" i="14"/>
  <c r="T51" i="14"/>
  <c r="X63" i="14"/>
  <c r="Z63" i="14"/>
  <c r="AB63" i="14" s="1"/>
  <c r="X43" i="14"/>
  <c r="Z43" i="14"/>
  <c r="AB43" i="14" s="1"/>
  <c r="X23" i="14"/>
  <c r="Z23" i="14"/>
  <c r="AB23" i="14" s="1"/>
  <c r="V50" i="14"/>
  <c r="T50" i="14"/>
  <c r="X81" i="14"/>
  <c r="Z81" i="14"/>
  <c r="AB81" i="14" s="1"/>
  <c r="X62" i="14"/>
  <c r="Z62" i="14"/>
  <c r="AB62" i="14" s="1"/>
  <c r="X70" i="14"/>
  <c r="Z70" i="14"/>
  <c r="AB70" i="14" s="1"/>
  <c r="X68" i="14"/>
  <c r="Z68" i="14"/>
  <c r="AB68" i="14" s="1"/>
  <c r="X38" i="14"/>
  <c r="Z38" i="14"/>
  <c r="AB38" i="14" s="1"/>
  <c r="T32" i="14"/>
  <c r="V32" i="14"/>
  <c r="X25" i="14"/>
  <c r="Z25" i="14"/>
  <c r="AB25" i="14" s="1"/>
  <c r="X17" i="14"/>
  <c r="Z17" i="14"/>
  <c r="AB17" i="14" s="1"/>
  <c r="T27" i="14"/>
  <c r="T73" i="14"/>
  <c r="X22" i="14"/>
  <c r="Z22" i="14"/>
  <c r="AB22" i="14" s="1"/>
  <c r="V86" i="14"/>
  <c r="T86" i="14"/>
  <c r="V52" i="14"/>
  <c r="T52" i="14"/>
  <c r="X18" i="14"/>
  <c r="Z18" i="14"/>
  <c r="AB18" i="14" s="1"/>
  <c r="T49" i="14"/>
  <c r="V49" i="14"/>
  <c r="V31" i="14"/>
  <c r="T31" i="14"/>
  <c r="X65" i="14"/>
  <c r="Z65" i="14"/>
  <c r="AB65" i="14" s="1"/>
  <c r="X45" i="14"/>
  <c r="Z45" i="14"/>
  <c r="AB45" i="14" s="1"/>
  <c r="X69" i="14"/>
  <c r="Z69" i="14"/>
  <c r="AB69" i="14" s="1"/>
  <c r="X39" i="14"/>
  <c r="Z39" i="14"/>
  <c r="AB39" i="14" s="1"/>
  <c r="X64" i="14"/>
  <c r="Z64" i="14"/>
  <c r="AB64" i="14" s="1"/>
  <c r="Z32" i="13"/>
  <c r="AB32" i="13" s="1"/>
  <c r="X32" i="13"/>
  <c r="P25" i="13"/>
  <c r="R25" i="13"/>
  <c r="P40" i="13"/>
  <c r="R40" i="13"/>
  <c r="T36" i="13"/>
  <c r="V36" i="13"/>
  <c r="T60" i="13"/>
  <c r="Z49" i="13"/>
  <c r="AB49" i="13" s="1"/>
  <c r="X49" i="13"/>
  <c r="Z56" i="13"/>
  <c r="AB56" i="13" s="1"/>
  <c r="X56" i="13"/>
  <c r="V67" i="13"/>
  <c r="T67" i="13"/>
  <c r="Z51" i="13"/>
  <c r="AB51" i="13" s="1"/>
  <c r="X51" i="13"/>
  <c r="Z54" i="13"/>
  <c r="AB54" i="13" s="1"/>
  <c r="X54" i="13"/>
  <c r="V21" i="13"/>
  <c r="T21" i="13"/>
  <c r="T69" i="13"/>
  <c r="V69" i="13"/>
  <c r="Z30" i="13"/>
  <c r="AB30" i="13" s="1"/>
  <c r="X30" i="13"/>
  <c r="T24" i="13"/>
  <c r="V24" i="13"/>
  <c r="V42" i="13"/>
  <c r="T42" i="13"/>
  <c r="Z53" i="13"/>
  <c r="AB53" i="13" s="1"/>
  <c r="X53" i="13"/>
  <c r="V37" i="13"/>
  <c r="T37" i="13"/>
  <c r="T44" i="13"/>
  <c r="V44" i="13"/>
  <c r="Z55" i="13"/>
  <c r="AB55" i="13" s="1"/>
  <c r="X55" i="13"/>
  <c r="T68" i="13"/>
  <c r="V68" i="13"/>
  <c r="V29" i="13"/>
  <c r="T29" i="13"/>
  <c r="T34" i="13" s="1"/>
  <c r="Z58" i="13"/>
  <c r="AB58" i="13" s="1"/>
  <c r="X58" i="13"/>
  <c r="V20" i="13"/>
  <c r="T20" i="13"/>
  <c r="V71" i="13"/>
  <c r="T71" i="13"/>
  <c r="V86" i="13"/>
  <c r="T86" i="13"/>
  <c r="Z75" i="13"/>
  <c r="AB75" i="13" s="1"/>
  <c r="X75" i="13"/>
  <c r="T63" i="13"/>
  <c r="V63" i="13"/>
  <c r="P19" i="13"/>
  <c r="P27" i="13" s="1"/>
  <c r="R19" i="13"/>
  <c r="Z52" i="13"/>
  <c r="AB52" i="13" s="1"/>
  <c r="X52" i="13"/>
  <c r="Z76" i="13"/>
  <c r="AB76" i="13" s="1"/>
  <c r="X76" i="13"/>
  <c r="V65" i="13"/>
  <c r="T65" i="13"/>
  <c r="T62" i="13"/>
  <c r="V62" i="13"/>
  <c r="V23" i="13"/>
  <c r="T23" i="13"/>
  <c r="V80" i="13"/>
  <c r="T80" i="13"/>
  <c r="V45" i="13"/>
  <c r="T45" i="13"/>
  <c r="P22" i="13"/>
  <c r="R22" i="13"/>
  <c r="P73" i="13"/>
  <c r="P41" i="13"/>
  <c r="P47" i="13" s="1"/>
  <c r="R41" i="13"/>
  <c r="V64" i="13"/>
  <c r="T64" i="13"/>
  <c r="Z85" i="13"/>
  <c r="AB85" i="13" s="1"/>
  <c r="X85" i="13"/>
  <c r="P83" i="13"/>
  <c r="P17" i="13"/>
  <c r="R17" i="13"/>
  <c r="Z31" i="13"/>
  <c r="AB31" i="13" s="1"/>
  <c r="X31" i="13"/>
  <c r="V39" i="13"/>
  <c r="T39" i="13"/>
  <c r="Z57" i="13"/>
  <c r="AB57" i="13" s="1"/>
  <c r="X57" i="13"/>
  <c r="V16" i="13"/>
  <c r="T16" i="13"/>
  <c r="T38" i="13"/>
  <c r="V38" i="13"/>
  <c r="V70" i="13"/>
  <c r="T70" i="13"/>
  <c r="V81" i="13"/>
  <c r="T81" i="13"/>
  <c r="V50" i="13"/>
  <c r="T50" i="13"/>
  <c r="V18" i="13"/>
  <c r="T18" i="13"/>
  <c r="T66" i="13"/>
  <c r="V66" i="13"/>
  <c r="V43" i="13"/>
  <c r="T43" i="13"/>
  <c r="V37" i="12"/>
  <c r="T37" i="12"/>
  <c r="V39" i="12"/>
  <c r="T39" i="12"/>
  <c r="V69" i="12"/>
  <c r="T69" i="12"/>
  <c r="V24" i="12"/>
  <c r="T24" i="12"/>
  <c r="V71" i="12"/>
  <c r="T71" i="12"/>
  <c r="T41" i="12"/>
  <c r="V41" i="12"/>
  <c r="V23" i="12"/>
  <c r="T23" i="12"/>
  <c r="V25" i="12"/>
  <c r="T25" i="12"/>
  <c r="V16" i="12"/>
  <c r="T16" i="12"/>
  <c r="V52" i="12"/>
  <c r="T52" i="12"/>
  <c r="V18" i="12"/>
  <c r="T18" i="12"/>
  <c r="T67" i="12"/>
  <c r="V67" i="12"/>
  <c r="V75" i="12"/>
  <c r="T75" i="12"/>
  <c r="V66" i="12"/>
  <c r="T66" i="12"/>
  <c r="V58" i="12"/>
  <c r="T58" i="12"/>
  <c r="Z57" i="12"/>
  <c r="AB57" i="12" s="1"/>
  <c r="X57" i="12"/>
  <c r="V22" i="12"/>
  <c r="T22" i="12"/>
  <c r="T81" i="12"/>
  <c r="V81" i="12"/>
  <c r="V44" i="12"/>
  <c r="T44" i="12"/>
  <c r="V65" i="12"/>
  <c r="T65" i="12"/>
  <c r="V63" i="12"/>
  <c r="T63" i="12"/>
  <c r="V76" i="12"/>
  <c r="T76" i="12"/>
  <c r="V32" i="12"/>
  <c r="T32" i="12"/>
  <c r="Z29" i="12"/>
  <c r="AB29" i="12" s="1"/>
  <c r="X29" i="12"/>
  <c r="V50" i="12"/>
  <c r="T50" i="12"/>
  <c r="P20" i="12"/>
  <c r="P27" i="12" s="1"/>
  <c r="R20" i="12"/>
  <c r="V45" i="12"/>
  <c r="T45" i="12"/>
  <c r="V17" i="12"/>
  <c r="T17" i="12"/>
  <c r="V85" i="12"/>
  <c r="T85" i="12"/>
  <c r="T38" i="12"/>
  <c r="V38" i="12"/>
  <c r="Z49" i="12"/>
  <c r="AB49" i="12" s="1"/>
  <c r="X49" i="12"/>
  <c r="V19" i="12"/>
  <c r="T19" i="12"/>
  <c r="T21" i="12"/>
  <c r="V21" i="12"/>
  <c r="V62" i="12"/>
  <c r="T62" i="12"/>
  <c r="R30" i="12"/>
  <c r="P30" i="12"/>
  <c r="P34" i="12" s="1"/>
  <c r="T70" i="12"/>
  <c r="V70" i="12"/>
  <c r="V86" i="12"/>
  <c r="T86" i="12"/>
  <c r="P47" i="12"/>
  <c r="V68" i="12"/>
  <c r="T68" i="12"/>
  <c r="P73" i="12"/>
  <c r="V43" i="12"/>
  <c r="T43" i="12"/>
  <c r="V80" i="12"/>
  <c r="T80" i="12"/>
  <c r="T83" i="12" s="1"/>
  <c r="V56" i="12"/>
  <c r="T56" i="12"/>
  <c r="V64" i="12"/>
  <c r="T64" i="12"/>
  <c r="V40" i="12"/>
  <c r="T40" i="12"/>
  <c r="R53" i="12"/>
  <c r="P53" i="12"/>
  <c r="V36" i="12"/>
  <c r="T36" i="12"/>
  <c r="V42" i="12"/>
  <c r="T42" i="12"/>
  <c r="V55" i="12"/>
  <c r="T55" i="12"/>
  <c r="V16" i="2"/>
  <c r="T16" i="2"/>
  <c r="V55" i="2"/>
  <c r="T55" i="2"/>
  <c r="T64" i="2"/>
  <c r="V64" i="2"/>
  <c r="P34" i="2"/>
  <c r="V65" i="2"/>
  <c r="T65" i="2"/>
  <c r="V49" i="2"/>
  <c r="T49" i="2"/>
  <c r="V50" i="2"/>
  <c r="T50" i="2"/>
  <c r="T63" i="2"/>
  <c r="V63" i="2"/>
  <c r="V54" i="2"/>
  <c r="T54" i="2"/>
  <c r="V53" i="2"/>
  <c r="T53" i="2"/>
  <c r="V37" i="2"/>
  <c r="T37" i="2"/>
  <c r="V62" i="2"/>
  <c r="T62" i="2"/>
  <c r="T73" i="2" s="1"/>
  <c r="T23" i="2"/>
  <c r="V23" i="2"/>
  <c r="Z56" i="2"/>
  <c r="AB56" i="2" s="1"/>
  <c r="X56" i="2"/>
  <c r="T70" i="2"/>
  <c r="V70" i="2"/>
  <c r="V86" i="2"/>
  <c r="T86" i="2"/>
  <c r="V31" i="2"/>
  <c r="T31" i="2"/>
  <c r="V43" i="2"/>
  <c r="T43" i="2"/>
  <c r="V85" i="2"/>
  <c r="T85" i="2"/>
  <c r="V40" i="2"/>
  <c r="T40" i="2"/>
  <c r="V22" i="2"/>
  <c r="T22" i="2"/>
  <c r="V68" i="2"/>
  <c r="T68" i="2"/>
  <c r="V71" i="2"/>
  <c r="T71" i="2"/>
  <c r="V45" i="2"/>
  <c r="T45" i="2"/>
  <c r="V29" i="2"/>
  <c r="T29" i="2"/>
  <c r="T42" i="2"/>
  <c r="V42" i="2"/>
  <c r="T69" i="2"/>
  <c r="V69" i="2"/>
  <c r="V81" i="2"/>
  <c r="T81" i="2"/>
  <c r="V21" i="2"/>
  <c r="T21" i="2"/>
  <c r="T66" i="2"/>
  <c r="V66" i="2"/>
  <c r="V38" i="2"/>
  <c r="T38" i="2"/>
  <c r="V19" i="2"/>
  <c r="T19" i="2"/>
  <c r="V18" i="2"/>
  <c r="T18" i="2"/>
  <c r="Z76" i="2"/>
  <c r="AB76" i="2" s="1"/>
  <c r="X76" i="2"/>
  <c r="T67" i="2"/>
  <c r="V67" i="2"/>
  <c r="T41" i="2"/>
  <c r="V41" i="2"/>
  <c r="V75" i="2"/>
  <c r="T75" i="2"/>
  <c r="T78" i="2" s="1"/>
  <c r="V51" i="2"/>
  <c r="T51" i="2"/>
  <c r="V32" i="2"/>
  <c r="T32" i="2"/>
  <c r="V52" i="2"/>
  <c r="T52" i="2"/>
  <c r="P73" i="2"/>
  <c r="V36" i="2"/>
  <c r="T36" i="2"/>
  <c r="V57" i="2"/>
  <c r="T57" i="2"/>
  <c r="T44" i="2"/>
  <c r="V44" i="2"/>
  <c r="V20" i="2"/>
  <c r="T20" i="2"/>
  <c r="V24" i="2"/>
  <c r="T24" i="2"/>
  <c r="V58" i="2"/>
  <c r="T58" i="2"/>
  <c r="V17" i="2"/>
  <c r="T17" i="2"/>
  <c r="P39" i="2"/>
  <c r="P47" i="2" s="1"/>
  <c r="R39" i="2"/>
  <c r="P60" i="2"/>
  <c r="V80" i="2"/>
  <c r="T80" i="2"/>
  <c r="V25" i="2"/>
  <c r="T25" i="2"/>
  <c r="V80" i="1"/>
  <c r="T80" i="1"/>
  <c r="V54" i="1"/>
  <c r="T54" i="1"/>
  <c r="Z58" i="1"/>
  <c r="AB58" i="1" s="1"/>
  <c r="X58" i="1"/>
  <c r="V55" i="1"/>
  <c r="T55" i="1"/>
  <c r="V19" i="1"/>
  <c r="T19" i="1"/>
  <c r="V62" i="1"/>
  <c r="T62" i="1"/>
  <c r="V86" i="1"/>
  <c r="T86" i="1"/>
  <c r="V53" i="1"/>
  <c r="T53" i="1"/>
  <c r="V45" i="1"/>
  <c r="T45" i="1"/>
  <c r="V42" i="1"/>
  <c r="T42" i="1"/>
  <c r="V52" i="1"/>
  <c r="T52" i="1"/>
  <c r="V30" i="1"/>
  <c r="T30" i="1"/>
  <c r="V68" i="1"/>
  <c r="T68" i="1"/>
  <c r="T44" i="1"/>
  <c r="V44" i="1"/>
  <c r="T17" i="1"/>
  <c r="V17" i="1"/>
  <c r="V70" i="1"/>
  <c r="T70" i="1"/>
  <c r="V37" i="1"/>
  <c r="T37" i="1"/>
  <c r="V32" i="1"/>
  <c r="T32" i="1"/>
  <c r="V49" i="1"/>
  <c r="T49" i="1"/>
  <c r="V57" i="1"/>
  <c r="T57" i="1"/>
  <c r="V85" i="1"/>
  <c r="T85" i="1"/>
  <c r="V71" i="1"/>
  <c r="T71" i="1"/>
  <c r="V23" i="1"/>
  <c r="T23" i="1"/>
  <c r="V20" i="1"/>
  <c r="T20" i="1"/>
  <c r="V69" i="1"/>
  <c r="T69" i="1"/>
  <c r="V18" i="1"/>
  <c r="T18" i="1"/>
  <c r="V63" i="1"/>
  <c r="T63" i="1"/>
  <c r="V29" i="1"/>
  <c r="T29" i="1"/>
  <c r="V64" i="1"/>
  <c r="T64" i="1"/>
  <c r="V66" i="1"/>
  <c r="T66" i="1"/>
  <c r="V75" i="1"/>
  <c r="T75" i="1"/>
  <c r="T41" i="1"/>
  <c r="V41" i="1"/>
  <c r="V51" i="1"/>
  <c r="T51" i="1"/>
  <c r="P73" i="1"/>
  <c r="T81" i="1"/>
  <c r="V81" i="1"/>
  <c r="V67" i="1"/>
  <c r="T67" i="1"/>
  <c r="V21" i="1"/>
  <c r="T21" i="1"/>
  <c r="V16" i="1"/>
  <c r="T16" i="1"/>
  <c r="V25" i="1"/>
  <c r="T25" i="1"/>
  <c r="V31" i="1"/>
  <c r="T31" i="1"/>
  <c r="V38" i="1"/>
  <c r="T38" i="1"/>
  <c r="V36" i="1"/>
  <c r="T36" i="1"/>
  <c r="V65" i="1"/>
  <c r="T65" i="1"/>
  <c r="V56" i="1"/>
  <c r="T56" i="1"/>
  <c r="V40" i="1"/>
  <c r="T40" i="1"/>
  <c r="V24" i="1"/>
  <c r="T24" i="1"/>
  <c r="V22" i="1"/>
  <c r="T22" i="1"/>
  <c r="P34" i="1"/>
  <c r="P27" i="1"/>
  <c r="V39" i="1"/>
  <c r="T39" i="1"/>
  <c r="V43" i="1"/>
  <c r="T43" i="1"/>
  <c r="V76" i="1"/>
  <c r="T76" i="1"/>
  <c r="R50" i="1"/>
  <c r="P50" i="1"/>
  <c r="P60" i="1" s="1"/>
  <c r="P47" i="1"/>
  <c r="X19" i="17" l="1"/>
  <c r="Z19" i="17"/>
  <c r="AB19" i="17" s="1"/>
  <c r="T47" i="1"/>
  <c r="T83" i="20"/>
  <c r="P78" i="20"/>
  <c r="T47" i="19"/>
  <c r="T83" i="19"/>
  <c r="T73" i="18"/>
  <c r="Z39" i="17"/>
  <c r="AB39" i="17" s="1"/>
  <c r="X39" i="17"/>
  <c r="P78" i="16"/>
  <c r="T83" i="16"/>
  <c r="T78" i="14"/>
  <c r="X83" i="14"/>
  <c r="AB83" i="14"/>
  <c r="X37" i="14"/>
  <c r="Z37" i="14"/>
  <c r="AB37" i="14" s="1"/>
  <c r="T83" i="13"/>
  <c r="X78" i="13"/>
  <c r="V51" i="12"/>
  <c r="T51" i="12"/>
  <c r="V54" i="12"/>
  <c r="T54" i="12"/>
  <c r="P60" i="12"/>
  <c r="T31" i="12"/>
  <c r="V31" i="12"/>
  <c r="X70" i="20"/>
  <c r="Z70" i="20"/>
  <c r="AB70" i="20" s="1"/>
  <c r="X71" i="20"/>
  <c r="Z71" i="20"/>
  <c r="AB71" i="20" s="1"/>
  <c r="T34" i="20"/>
  <c r="X68" i="20"/>
  <c r="Z68" i="20"/>
  <c r="AB68" i="20" s="1"/>
  <c r="Z54" i="20"/>
  <c r="AB54" i="20" s="1"/>
  <c r="X54" i="20"/>
  <c r="T47" i="20"/>
  <c r="Z57" i="20"/>
  <c r="AB57" i="20" s="1"/>
  <c r="X57" i="20"/>
  <c r="V75" i="20"/>
  <c r="T75" i="20"/>
  <c r="X39" i="20"/>
  <c r="Z39" i="20"/>
  <c r="AB39" i="20" s="1"/>
  <c r="Z50" i="20"/>
  <c r="AB50" i="20" s="1"/>
  <c r="X50" i="20"/>
  <c r="Z53" i="20"/>
  <c r="AB53" i="20" s="1"/>
  <c r="X53" i="20"/>
  <c r="X44" i="20"/>
  <c r="Z44" i="20"/>
  <c r="AB44" i="20" s="1"/>
  <c r="Z52" i="20"/>
  <c r="AB52" i="20" s="1"/>
  <c r="X52" i="20"/>
  <c r="Z56" i="20"/>
  <c r="AB56" i="20" s="1"/>
  <c r="X56" i="20"/>
  <c r="Z31" i="20"/>
  <c r="AB31" i="20" s="1"/>
  <c r="X31" i="20"/>
  <c r="X80" i="20"/>
  <c r="Z80" i="20"/>
  <c r="AB80" i="20" s="1"/>
  <c r="Z29" i="20"/>
  <c r="AB29" i="20" s="1"/>
  <c r="X29" i="20"/>
  <c r="X43" i="20"/>
  <c r="Z43" i="20"/>
  <c r="AB43" i="20" s="1"/>
  <c r="X36" i="20"/>
  <c r="Z36" i="20"/>
  <c r="AB36" i="20" s="1"/>
  <c r="X23" i="20"/>
  <c r="Z23" i="20"/>
  <c r="AB23" i="20" s="1"/>
  <c r="X45" i="20"/>
  <c r="Z45" i="20"/>
  <c r="AB45" i="20" s="1"/>
  <c r="V58" i="20"/>
  <c r="T58" i="20"/>
  <c r="X24" i="20"/>
  <c r="Z24" i="20"/>
  <c r="AB24" i="20" s="1"/>
  <c r="Z32" i="20"/>
  <c r="AB32" i="20" s="1"/>
  <c r="X32" i="20"/>
  <c r="X18" i="20"/>
  <c r="Z18" i="20"/>
  <c r="AB18" i="20" s="1"/>
  <c r="Z30" i="20"/>
  <c r="AB30" i="20" s="1"/>
  <c r="X30" i="20"/>
  <c r="X38" i="20"/>
  <c r="Z38" i="20"/>
  <c r="AB38" i="20" s="1"/>
  <c r="X67" i="20"/>
  <c r="Z67" i="20"/>
  <c r="AB67" i="20" s="1"/>
  <c r="X65" i="20"/>
  <c r="Z65" i="20"/>
  <c r="AB65" i="20" s="1"/>
  <c r="T73" i="20"/>
  <c r="X22" i="20"/>
  <c r="Z22" i="20"/>
  <c r="AB22" i="20" s="1"/>
  <c r="T60" i="20"/>
  <c r="X25" i="20"/>
  <c r="Z25" i="20"/>
  <c r="AB25" i="20" s="1"/>
  <c r="Z51" i="20"/>
  <c r="AB51" i="20" s="1"/>
  <c r="X51" i="20"/>
  <c r="X40" i="20"/>
  <c r="Z40" i="20"/>
  <c r="AB40" i="20" s="1"/>
  <c r="X19" i="20"/>
  <c r="Z19" i="20"/>
  <c r="AB19" i="20" s="1"/>
  <c r="X63" i="20"/>
  <c r="Z63" i="20"/>
  <c r="AB63" i="20" s="1"/>
  <c r="X37" i="20"/>
  <c r="Z37" i="20"/>
  <c r="AB37" i="20" s="1"/>
  <c r="V85" i="20"/>
  <c r="T85" i="20"/>
  <c r="X62" i="20"/>
  <c r="Z62" i="20"/>
  <c r="AB62" i="20" s="1"/>
  <c r="X20" i="20"/>
  <c r="Z20" i="20"/>
  <c r="AB20" i="20" s="1"/>
  <c r="Z49" i="20"/>
  <c r="AB49" i="20" s="1"/>
  <c r="X49" i="20"/>
  <c r="Z55" i="20"/>
  <c r="AB55" i="20" s="1"/>
  <c r="X55" i="20"/>
  <c r="T27" i="20"/>
  <c r="X21" i="20"/>
  <c r="Z21" i="20"/>
  <c r="AB21" i="20" s="1"/>
  <c r="X41" i="20"/>
  <c r="Z41" i="20"/>
  <c r="AB41" i="20" s="1"/>
  <c r="X81" i="20"/>
  <c r="Z81" i="20"/>
  <c r="AB81" i="20" s="1"/>
  <c r="X42" i="20"/>
  <c r="Z42" i="20"/>
  <c r="AB42" i="20" s="1"/>
  <c r="X17" i="20"/>
  <c r="Z17" i="20"/>
  <c r="AB17" i="20" s="1"/>
  <c r="X64" i="20"/>
  <c r="Z64" i="20"/>
  <c r="AB64" i="20" s="1"/>
  <c r="X66" i="20"/>
  <c r="Z66" i="20"/>
  <c r="AB66" i="20" s="1"/>
  <c r="V86" i="20"/>
  <c r="T86" i="20"/>
  <c r="X16" i="20"/>
  <c r="Z16" i="20"/>
  <c r="AB16" i="20" s="1"/>
  <c r="X69" i="20"/>
  <c r="Z69" i="20"/>
  <c r="AB69" i="20" s="1"/>
  <c r="V76" i="20"/>
  <c r="T76" i="20"/>
  <c r="Z66" i="19"/>
  <c r="AB66" i="19" s="1"/>
  <c r="X66" i="19"/>
  <c r="Z44" i="19"/>
  <c r="AB44" i="19" s="1"/>
  <c r="X44" i="19"/>
  <c r="Z45" i="19"/>
  <c r="AB45" i="19" s="1"/>
  <c r="X45" i="19"/>
  <c r="Z80" i="19"/>
  <c r="AB80" i="19" s="1"/>
  <c r="X80" i="19"/>
  <c r="Z85" i="19"/>
  <c r="AB85" i="19" s="1"/>
  <c r="X85" i="19"/>
  <c r="X67" i="19"/>
  <c r="Z67" i="19"/>
  <c r="AB67" i="19" s="1"/>
  <c r="Z64" i="19"/>
  <c r="AB64" i="19" s="1"/>
  <c r="X64" i="19"/>
  <c r="Z76" i="19"/>
  <c r="AB76" i="19" s="1"/>
  <c r="X76" i="19"/>
  <c r="Z81" i="19"/>
  <c r="AB81" i="19" s="1"/>
  <c r="X81" i="19"/>
  <c r="Z63" i="19"/>
  <c r="AB63" i="19" s="1"/>
  <c r="X63" i="19"/>
  <c r="X60" i="19"/>
  <c r="Z41" i="19"/>
  <c r="AB41" i="19" s="1"/>
  <c r="X41" i="19"/>
  <c r="Z62" i="19"/>
  <c r="AB62" i="19" s="1"/>
  <c r="X62" i="19"/>
  <c r="AB60" i="19"/>
  <c r="T78" i="19"/>
  <c r="X70" i="19"/>
  <c r="Z70" i="19"/>
  <c r="AB70" i="19" s="1"/>
  <c r="Z75" i="19"/>
  <c r="AB75" i="19" s="1"/>
  <c r="X75" i="19"/>
  <c r="X78" i="19" s="1"/>
  <c r="Z42" i="19"/>
  <c r="AB42" i="19" s="1"/>
  <c r="X42" i="19"/>
  <c r="T73" i="19"/>
  <c r="X71" i="19"/>
  <c r="Z71" i="19"/>
  <c r="AB71" i="19" s="1"/>
  <c r="Z16" i="19"/>
  <c r="AB16" i="19" s="1"/>
  <c r="AB27" i="19" s="1"/>
  <c r="X16" i="19"/>
  <c r="X27" i="19" s="1"/>
  <c r="X34" i="19"/>
  <c r="Z65" i="19"/>
  <c r="AB65" i="19" s="1"/>
  <c r="X65" i="19"/>
  <c r="Z43" i="19"/>
  <c r="AB43" i="19" s="1"/>
  <c r="X43" i="19"/>
  <c r="Z86" i="19"/>
  <c r="AB86" i="19" s="1"/>
  <c r="X86" i="19"/>
  <c r="AB34" i="19"/>
  <c r="Z68" i="19"/>
  <c r="AB68" i="19" s="1"/>
  <c r="X68" i="19"/>
  <c r="Z69" i="19"/>
  <c r="AB69" i="19" s="1"/>
  <c r="X69" i="19"/>
  <c r="Z25" i="18"/>
  <c r="AB25" i="18" s="1"/>
  <c r="X25" i="18"/>
  <c r="Z67" i="18"/>
  <c r="AB67" i="18" s="1"/>
  <c r="X67" i="18"/>
  <c r="Z36" i="18"/>
  <c r="AB36" i="18" s="1"/>
  <c r="X36" i="18"/>
  <c r="Z64" i="18"/>
  <c r="AB64" i="18" s="1"/>
  <c r="X64" i="18"/>
  <c r="Z44" i="18"/>
  <c r="AB44" i="18" s="1"/>
  <c r="X44" i="18"/>
  <c r="V57" i="18"/>
  <c r="T57" i="18"/>
  <c r="Z66" i="18"/>
  <c r="AB66" i="18" s="1"/>
  <c r="X66" i="18"/>
  <c r="Z54" i="18"/>
  <c r="AB54" i="18" s="1"/>
  <c r="X54" i="18"/>
  <c r="Z42" i="18"/>
  <c r="AB42" i="18" s="1"/>
  <c r="X42" i="18"/>
  <c r="Z68" i="18"/>
  <c r="AB68" i="18" s="1"/>
  <c r="X68" i="18"/>
  <c r="Z37" i="18"/>
  <c r="AB37" i="18" s="1"/>
  <c r="X37" i="18"/>
  <c r="Z70" i="18"/>
  <c r="AB70" i="18" s="1"/>
  <c r="X70" i="18"/>
  <c r="V31" i="18"/>
  <c r="T31" i="18"/>
  <c r="T34" i="18" s="1"/>
  <c r="Z56" i="18"/>
  <c r="AB56" i="18" s="1"/>
  <c r="X56" i="18"/>
  <c r="Z69" i="18"/>
  <c r="AB69" i="18" s="1"/>
  <c r="X69" i="18"/>
  <c r="Z81" i="18"/>
  <c r="AB81" i="18" s="1"/>
  <c r="X81" i="18"/>
  <c r="V17" i="18"/>
  <c r="T17" i="18"/>
  <c r="Z43" i="18"/>
  <c r="AB43" i="18" s="1"/>
  <c r="X43" i="18"/>
  <c r="T18" i="18"/>
  <c r="V18" i="18"/>
  <c r="Z86" i="18"/>
  <c r="AB86" i="18" s="1"/>
  <c r="X86" i="18"/>
  <c r="Z21" i="18"/>
  <c r="AB21" i="18" s="1"/>
  <c r="X21" i="18"/>
  <c r="Z41" i="18"/>
  <c r="AB41" i="18" s="1"/>
  <c r="X41" i="18"/>
  <c r="Z63" i="18"/>
  <c r="AB63" i="18" s="1"/>
  <c r="X63" i="18"/>
  <c r="Z71" i="18"/>
  <c r="AB71" i="18" s="1"/>
  <c r="X71" i="18"/>
  <c r="Z23" i="18"/>
  <c r="AB23" i="18" s="1"/>
  <c r="X23" i="18"/>
  <c r="Z53" i="18"/>
  <c r="AB53" i="18" s="1"/>
  <c r="X53" i="18"/>
  <c r="Z51" i="18"/>
  <c r="AB51" i="18" s="1"/>
  <c r="X51" i="18"/>
  <c r="Z50" i="18"/>
  <c r="AB50" i="18" s="1"/>
  <c r="X50" i="18"/>
  <c r="Z65" i="18"/>
  <c r="AB65" i="18" s="1"/>
  <c r="X65" i="18"/>
  <c r="Z24" i="18"/>
  <c r="AB24" i="18" s="1"/>
  <c r="X24" i="18"/>
  <c r="Z45" i="18"/>
  <c r="AB45" i="18" s="1"/>
  <c r="X45" i="18"/>
  <c r="T16" i="18"/>
  <c r="V16" i="18"/>
  <c r="Z39" i="18"/>
  <c r="AB39" i="18" s="1"/>
  <c r="X39" i="18"/>
  <c r="Z55" i="18"/>
  <c r="AB55" i="18" s="1"/>
  <c r="X55" i="18"/>
  <c r="Z40" i="18"/>
  <c r="AB40" i="18" s="1"/>
  <c r="X40" i="18"/>
  <c r="T22" i="18"/>
  <c r="V22" i="18"/>
  <c r="Z58" i="18"/>
  <c r="AB58" i="18" s="1"/>
  <c r="X58" i="18"/>
  <c r="Z52" i="18"/>
  <c r="AB52" i="18" s="1"/>
  <c r="X52" i="18"/>
  <c r="Z85" i="18"/>
  <c r="AB85" i="18" s="1"/>
  <c r="X85" i="18"/>
  <c r="Z76" i="18"/>
  <c r="AB76" i="18" s="1"/>
  <c r="X76" i="18"/>
  <c r="T60" i="18"/>
  <c r="P27" i="18"/>
  <c r="T78" i="18"/>
  <c r="V19" i="18"/>
  <c r="T19" i="18"/>
  <c r="T47" i="18"/>
  <c r="Z62" i="18"/>
  <c r="AB62" i="18" s="1"/>
  <c r="X62" i="18"/>
  <c r="T20" i="18"/>
  <c r="V20" i="18"/>
  <c r="Z38" i="18"/>
  <c r="AB38" i="18" s="1"/>
  <c r="X38" i="18"/>
  <c r="Z49" i="18"/>
  <c r="AB49" i="18" s="1"/>
  <c r="X49" i="18"/>
  <c r="Z80" i="18"/>
  <c r="AB80" i="18" s="1"/>
  <c r="X80" i="18"/>
  <c r="Z75" i="18"/>
  <c r="AB75" i="18" s="1"/>
  <c r="X75" i="18"/>
  <c r="Z56" i="17"/>
  <c r="AB56" i="17" s="1"/>
  <c r="X56" i="17"/>
  <c r="Z57" i="17"/>
  <c r="AB57" i="17" s="1"/>
  <c r="X57" i="17"/>
  <c r="T78" i="17"/>
  <c r="Z49" i="17"/>
  <c r="AB49" i="17" s="1"/>
  <c r="X49" i="17"/>
  <c r="Z75" i="17"/>
  <c r="AB75" i="17" s="1"/>
  <c r="X75" i="17"/>
  <c r="AB73" i="17"/>
  <c r="Z86" i="17"/>
  <c r="AB86" i="17" s="1"/>
  <c r="X86" i="17"/>
  <c r="AB47" i="17"/>
  <c r="X73" i="17"/>
  <c r="Z50" i="17"/>
  <c r="AB50" i="17" s="1"/>
  <c r="X50" i="17"/>
  <c r="Z31" i="17"/>
  <c r="AB31" i="17" s="1"/>
  <c r="X31" i="17"/>
  <c r="X47" i="17"/>
  <c r="Z55" i="17"/>
  <c r="AB55" i="17" s="1"/>
  <c r="X55" i="17"/>
  <c r="Z32" i="17"/>
  <c r="AB32" i="17" s="1"/>
  <c r="X32" i="17"/>
  <c r="Z51" i="17"/>
  <c r="AB51" i="17" s="1"/>
  <c r="X51" i="17"/>
  <c r="Z30" i="17"/>
  <c r="AB30" i="17" s="1"/>
  <c r="X30" i="17"/>
  <c r="Z85" i="17"/>
  <c r="AB85" i="17" s="1"/>
  <c r="X85" i="17"/>
  <c r="AB27" i="17"/>
  <c r="Z76" i="17"/>
  <c r="AB76" i="17" s="1"/>
  <c r="X76" i="17"/>
  <c r="Z54" i="17"/>
  <c r="AB54" i="17" s="1"/>
  <c r="X54" i="17"/>
  <c r="X27" i="17"/>
  <c r="Z53" i="17"/>
  <c r="AB53" i="17" s="1"/>
  <c r="X53" i="17"/>
  <c r="Z58" i="17"/>
  <c r="AB58" i="17" s="1"/>
  <c r="X58" i="17"/>
  <c r="Z29" i="17"/>
  <c r="AB29" i="17" s="1"/>
  <c r="X29" i="17"/>
  <c r="T34" i="17"/>
  <c r="T60" i="17"/>
  <c r="Z52" i="17"/>
  <c r="AB52" i="17" s="1"/>
  <c r="X52" i="17"/>
  <c r="Z21" i="16"/>
  <c r="AB21" i="16" s="1"/>
  <c r="X21" i="16"/>
  <c r="Z16" i="16"/>
  <c r="AB16" i="16" s="1"/>
  <c r="X16" i="16"/>
  <c r="V49" i="16"/>
  <c r="T49" i="16"/>
  <c r="V41" i="16"/>
  <c r="T41" i="16"/>
  <c r="X65" i="16"/>
  <c r="Z65" i="16"/>
  <c r="AB65" i="16" s="1"/>
  <c r="X44" i="16"/>
  <c r="Z44" i="16"/>
  <c r="AB44" i="16" s="1"/>
  <c r="V53" i="16"/>
  <c r="T53" i="16"/>
  <c r="X39" i="16"/>
  <c r="Z39" i="16"/>
  <c r="AB39" i="16" s="1"/>
  <c r="P60" i="16"/>
  <c r="V20" i="16"/>
  <c r="T20" i="16"/>
  <c r="X71" i="16"/>
  <c r="Z71" i="16"/>
  <c r="AB71" i="16" s="1"/>
  <c r="V38" i="16"/>
  <c r="T38" i="16"/>
  <c r="V54" i="16"/>
  <c r="T54" i="16"/>
  <c r="Z19" i="16"/>
  <c r="AB19" i="16" s="1"/>
  <c r="X19" i="16"/>
  <c r="Z17" i="16"/>
  <c r="AB17" i="16" s="1"/>
  <c r="X17" i="16"/>
  <c r="V86" i="16"/>
  <c r="T86" i="16"/>
  <c r="X64" i="16"/>
  <c r="Z64" i="16"/>
  <c r="AB64" i="16" s="1"/>
  <c r="X45" i="16"/>
  <c r="Z45" i="16"/>
  <c r="AB45" i="16" s="1"/>
  <c r="X68" i="16"/>
  <c r="Z68" i="16"/>
  <c r="AB68" i="16" s="1"/>
  <c r="X70" i="16"/>
  <c r="Z70" i="16"/>
  <c r="AB70" i="16" s="1"/>
  <c r="X69" i="16"/>
  <c r="Z69" i="16"/>
  <c r="AB69" i="16" s="1"/>
  <c r="V23" i="16"/>
  <c r="T23" i="16"/>
  <c r="V51" i="16"/>
  <c r="T51" i="16"/>
  <c r="V36" i="16"/>
  <c r="T36" i="16"/>
  <c r="T73" i="16"/>
  <c r="V52" i="16"/>
  <c r="T52" i="16"/>
  <c r="V57" i="16"/>
  <c r="T57" i="16"/>
  <c r="X42" i="16"/>
  <c r="Z42" i="16"/>
  <c r="AB42" i="16" s="1"/>
  <c r="X24" i="16"/>
  <c r="Z24" i="16"/>
  <c r="AB24" i="16" s="1"/>
  <c r="X43" i="16"/>
  <c r="Z43" i="16"/>
  <c r="AB43" i="16" s="1"/>
  <c r="V55" i="16"/>
  <c r="T55" i="16"/>
  <c r="P47" i="16"/>
  <c r="X67" i="16"/>
  <c r="Z67" i="16"/>
  <c r="AB67" i="16" s="1"/>
  <c r="X62" i="16"/>
  <c r="Z62" i="16"/>
  <c r="AB62" i="16" s="1"/>
  <c r="X66" i="16"/>
  <c r="Z66" i="16"/>
  <c r="AB66" i="16" s="1"/>
  <c r="X37" i="16"/>
  <c r="Z37" i="16"/>
  <c r="AB37" i="16" s="1"/>
  <c r="V85" i="16"/>
  <c r="T85" i="16"/>
  <c r="V18" i="16"/>
  <c r="T18" i="16"/>
  <c r="Z29" i="16"/>
  <c r="AB29" i="16" s="1"/>
  <c r="AB34" i="16" s="1"/>
  <c r="X29" i="16"/>
  <c r="X34" i="16" s="1"/>
  <c r="V58" i="16"/>
  <c r="T58" i="16"/>
  <c r="X80" i="16"/>
  <c r="Z80" i="16"/>
  <c r="AB80" i="16" s="1"/>
  <c r="X81" i="16"/>
  <c r="Z81" i="16"/>
  <c r="AB81" i="16" s="1"/>
  <c r="V75" i="16"/>
  <c r="T75" i="16"/>
  <c r="V50" i="16"/>
  <c r="T50" i="16"/>
  <c r="V76" i="16"/>
  <c r="T76" i="16"/>
  <c r="X25" i="16"/>
  <c r="Z25" i="16"/>
  <c r="AB25" i="16" s="1"/>
  <c r="V56" i="16"/>
  <c r="T56" i="16"/>
  <c r="X63" i="16"/>
  <c r="Z63" i="16"/>
  <c r="AB63" i="16" s="1"/>
  <c r="X40" i="16"/>
  <c r="Z40" i="16"/>
  <c r="AB40" i="16" s="1"/>
  <c r="Z22" i="16"/>
  <c r="AB22" i="16" s="1"/>
  <c r="X22" i="16"/>
  <c r="Z31" i="14"/>
  <c r="AB31" i="14" s="1"/>
  <c r="X31" i="14"/>
  <c r="Z58" i="14"/>
  <c r="AB58" i="14" s="1"/>
  <c r="X58" i="14"/>
  <c r="Z86" i="14"/>
  <c r="AB86" i="14" s="1"/>
  <c r="X86" i="14"/>
  <c r="AB47" i="14"/>
  <c r="AB27" i="14"/>
  <c r="Z49" i="14"/>
  <c r="AB49" i="14" s="1"/>
  <c r="X49" i="14"/>
  <c r="T60" i="14"/>
  <c r="X73" i="14"/>
  <c r="Z51" i="14"/>
  <c r="AB51" i="14" s="1"/>
  <c r="X51" i="14"/>
  <c r="X47" i="14"/>
  <c r="X27" i="14"/>
  <c r="T34" i="14"/>
  <c r="Z55" i="14"/>
  <c r="AB55" i="14" s="1"/>
  <c r="X55" i="14"/>
  <c r="Z56" i="14"/>
  <c r="AB56" i="14" s="1"/>
  <c r="X56" i="14"/>
  <c r="Z29" i="14"/>
  <c r="AB29" i="14" s="1"/>
  <c r="X29" i="14"/>
  <c r="X34" i="14" s="1"/>
  <c r="Z85" i="14"/>
  <c r="AB85" i="14" s="1"/>
  <c r="X85" i="14"/>
  <c r="Z54" i="14"/>
  <c r="AB54" i="14" s="1"/>
  <c r="X54" i="14"/>
  <c r="Z53" i="14"/>
  <c r="AB53" i="14" s="1"/>
  <c r="X53" i="14"/>
  <c r="Z75" i="14"/>
  <c r="AB75" i="14" s="1"/>
  <c r="X75" i="14"/>
  <c r="X78" i="14" s="1"/>
  <c r="AB73" i="14"/>
  <c r="Z32" i="14"/>
  <c r="AB32" i="14" s="1"/>
  <c r="X32" i="14"/>
  <c r="Z52" i="14"/>
  <c r="AB52" i="14" s="1"/>
  <c r="X52" i="14"/>
  <c r="Z50" i="14"/>
  <c r="AB50" i="14" s="1"/>
  <c r="X50" i="14"/>
  <c r="Z76" i="14"/>
  <c r="AB76" i="14" s="1"/>
  <c r="X76" i="14"/>
  <c r="Z30" i="14"/>
  <c r="AB30" i="14" s="1"/>
  <c r="X30" i="14"/>
  <c r="Z57" i="14"/>
  <c r="AB57" i="14" s="1"/>
  <c r="X57" i="14"/>
  <c r="Z81" i="13"/>
  <c r="AB81" i="13" s="1"/>
  <c r="X81" i="13"/>
  <c r="Z71" i="13"/>
  <c r="AB71" i="13" s="1"/>
  <c r="X71" i="13"/>
  <c r="Z69" i="13"/>
  <c r="AB69" i="13" s="1"/>
  <c r="X69" i="13"/>
  <c r="X60" i="13"/>
  <c r="V17" i="13"/>
  <c r="T17" i="13"/>
  <c r="Z20" i="13"/>
  <c r="AB20" i="13" s="1"/>
  <c r="X20" i="13"/>
  <c r="Z45" i="13"/>
  <c r="AB45" i="13" s="1"/>
  <c r="X45" i="13"/>
  <c r="Z70" i="13"/>
  <c r="AB70" i="13" s="1"/>
  <c r="X70" i="13"/>
  <c r="Z21" i="13"/>
  <c r="AB21" i="13" s="1"/>
  <c r="X21" i="13"/>
  <c r="X16" i="13"/>
  <c r="Z16" i="13"/>
  <c r="AB16" i="13" s="1"/>
  <c r="X23" i="13"/>
  <c r="Z23" i="13"/>
  <c r="AB23" i="13" s="1"/>
  <c r="Z62" i="13"/>
  <c r="AB62" i="13" s="1"/>
  <c r="X62" i="13"/>
  <c r="T41" i="13"/>
  <c r="V41" i="13"/>
  <c r="Z24" i="13"/>
  <c r="AB24" i="13" s="1"/>
  <c r="X24" i="13"/>
  <c r="Z67" i="13"/>
  <c r="AB67" i="13" s="1"/>
  <c r="X67" i="13"/>
  <c r="Z38" i="13"/>
  <c r="AB38" i="13" s="1"/>
  <c r="X38" i="13"/>
  <c r="T19" i="13"/>
  <c r="V19" i="13"/>
  <c r="X43" i="13"/>
  <c r="Z43" i="13"/>
  <c r="AB43" i="13" s="1"/>
  <c r="Z80" i="13"/>
  <c r="AB80" i="13" s="1"/>
  <c r="AB83" i="13" s="1"/>
  <c r="X80" i="13"/>
  <c r="Z63" i="13"/>
  <c r="AB63" i="13" s="1"/>
  <c r="X63" i="13"/>
  <c r="Z29" i="13"/>
  <c r="AB29" i="13" s="1"/>
  <c r="AB34" i="13" s="1"/>
  <c r="X29" i="13"/>
  <c r="X34" i="13" s="1"/>
  <c r="Z42" i="13"/>
  <c r="AB42" i="13" s="1"/>
  <c r="X42" i="13"/>
  <c r="Z18" i="13"/>
  <c r="AB18" i="13" s="1"/>
  <c r="X18" i="13"/>
  <c r="T73" i="13"/>
  <c r="Z50" i="13"/>
  <c r="AB50" i="13" s="1"/>
  <c r="AB60" i="13" s="1"/>
  <c r="X50" i="13"/>
  <c r="Z39" i="13"/>
  <c r="AB39" i="13" s="1"/>
  <c r="X39" i="13"/>
  <c r="Z65" i="13"/>
  <c r="AB65" i="13" s="1"/>
  <c r="X65" i="13"/>
  <c r="Z86" i="13"/>
  <c r="AB86" i="13" s="1"/>
  <c r="X86" i="13"/>
  <c r="Z37" i="13"/>
  <c r="AB37" i="13" s="1"/>
  <c r="X37" i="13"/>
  <c r="Z36" i="13"/>
  <c r="AB36" i="13" s="1"/>
  <c r="X36" i="13"/>
  <c r="Z66" i="13"/>
  <c r="AB66" i="13" s="1"/>
  <c r="X66" i="13"/>
  <c r="V40" i="13"/>
  <c r="T40" i="13"/>
  <c r="T47" i="13" s="1"/>
  <c r="Z64" i="13"/>
  <c r="AB64" i="13" s="1"/>
  <c r="X64" i="13"/>
  <c r="Z68" i="13"/>
  <c r="AB68" i="13" s="1"/>
  <c r="X68" i="13"/>
  <c r="AB78" i="13"/>
  <c r="V25" i="13"/>
  <c r="T25" i="13"/>
  <c r="V22" i="13"/>
  <c r="T22" i="13"/>
  <c r="Z44" i="13"/>
  <c r="AB44" i="13" s="1"/>
  <c r="X44" i="13"/>
  <c r="Z21" i="12"/>
  <c r="AB21" i="12" s="1"/>
  <c r="X21" i="12"/>
  <c r="Z17" i="12"/>
  <c r="AB17" i="12" s="1"/>
  <c r="X17" i="12"/>
  <c r="Z32" i="12"/>
  <c r="AB32" i="12" s="1"/>
  <c r="X32" i="12"/>
  <c r="Z22" i="12"/>
  <c r="AB22" i="12" s="1"/>
  <c r="X22" i="12"/>
  <c r="X18" i="12"/>
  <c r="Z18" i="12"/>
  <c r="AB18" i="12" s="1"/>
  <c r="Z76" i="12"/>
  <c r="AB76" i="12" s="1"/>
  <c r="X76" i="12"/>
  <c r="Z86" i="12"/>
  <c r="AB86" i="12" s="1"/>
  <c r="X86" i="12"/>
  <c r="X16" i="12"/>
  <c r="Z16" i="12"/>
  <c r="AB16" i="12" s="1"/>
  <c r="Z55" i="12"/>
  <c r="AB55" i="12" s="1"/>
  <c r="X55" i="12"/>
  <c r="Z42" i="12"/>
  <c r="AB42" i="12" s="1"/>
  <c r="X42" i="12"/>
  <c r="V30" i="12"/>
  <c r="T30" i="12"/>
  <c r="T34" i="12" s="1"/>
  <c r="Z85" i="12"/>
  <c r="AB85" i="12" s="1"/>
  <c r="X85" i="12"/>
  <c r="Z44" i="12"/>
  <c r="AB44" i="12" s="1"/>
  <c r="X44" i="12"/>
  <c r="T78" i="12"/>
  <c r="Z68" i="12"/>
  <c r="AB68" i="12" s="1"/>
  <c r="X68" i="12"/>
  <c r="Z71" i="12"/>
  <c r="AB71" i="12" s="1"/>
  <c r="X71" i="12"/>
  <c r="X19" i="12"/>
  <c r="Z19" i="12"/>
  <c r="AB19" i="12" s="1"/>
  <c r="Z52" i="12"/>
  <c r="AB52" i="12" s="1"/>
  <c r="X52" i="12"/>
  <c r="X64" i="12"/>
  <c r="Z64" i="12"/>
  <c r="AB64" i="12" s="1"/>
  <c r="Z63" i="12"/>
  <c r="AB63" i="12" s="1"/>
  <c r="X63" i="12"/>
  <c r="Z38" i="12"/>
  <c r="AB38" i="12" s="1"/>
  <c r="X38" i="12"/>
  <c r="Z69" i="12"/>
  <c r="AB69" i="12" s="1"/>
  <c r="X69" i="12"/>
  <c r="Z65" i="12"/>
  <c r="AB65" i="12" s="1"/>
  <c r="X65" i="12"/>
  <c r="Z66" i="12"/>
  <c r="AB66" i="12" s="1"/>
  <c r="X66" i="12"/>
  <c r="Z39" i="12"/>
  <c r="AB39" i="12" s="1"/>
  <c r="X39" i="12"/>
  <c r="T47" i="12"/>
  <c r="T73" i="12"/>
  <c r="Z81" i="12"/>
  <c r="AB81" i="12" s="1"/>
  <c r="X81" i="12"/>
  <c r="Z75" i="12"/>
  <c r="AB75" i="12" s="1"/>
  <c r="X75" i="12"/>
  <c r="X78" i="12" s="1"/>
  <c r="Z23" i="12"/>
  <c r="AB23" i="12" s="1"/>
  <c r="X23" i="12"/>
  <c r="Z37" i="12"/>
  <c r="AB37" i="12" s="1"/>
  <c r="X37" i="12"/>
  <c r="V53" i="12"/>
  <c r="T53" i="12"/>
  <c r="T60" i="12" s="1"/>
  <c r="X40" i="12"/>
  <c r="Z40" i="12"/>
  <c r="AB40" i="12" s="1"/>
  <c r="Z45" i="12"/>
  <c r="AB45" i="12" s="1"/>
  <c r="X45" i="12"/>
  <c r="V20" i="12"/>
  <c r="T20" i="12"/>
  <c r="T27" i="12" s="1"/>
  <c r="X24" i="12"/>
  <c r="Z24" i="12"/>
  <c r="AB24" i="12" s="1"/>
  <c r="Z58" i="12"/>
  <c r="AB58" i="12" s="1"/>
  <c r="X58" i="12"/>
  <c r="X70" i="12"/>
  <c r="Z70" i="12"/>
  <c r="AB70" i="12" s="1"/>
  <c r="Z56" i="12"/>
  <c r="AB56" i="12" s="1"/>
  <c r="X56" i="12"/>
  <c r="Z50" i="12"/>
  <c r="AB50" i="12" s="1"/>
  <c r="X50" i="12"/>
  <c r="Z25" i="12"/>
  <c r="AB25" i="12" s="1"/>
  <c r="X25" i="12"/>
  <c r="X80" i="12"/>
  <c r="Z80" i="12"/>
  <c r="AB80" i="12" s="1"/>
  <c r="Z36" i="12"/>
  <c r="AB36" i="12" s="1"/>
  <c r="X36" i="12"/>
  <c r="Z43" i="12"/>
  <c r="AB43" i="12" s="1"/>
  <c r="X43" i="12"/>
  <c r="Z62" i="12"/>
  <c r="AB62" i="12" s="1"/>
  <c r="X62" i="12"/>
  <c r="X67" i="12"/>
  <c r="Z67" i="12"/>
  <c r="AB67" i="12" s="1"/>
  <c r="Z41" i="12"/>
  <c r="AB41" i="12" s="1"/>
  <c r="X41" i="12"/>
  <c r="Z85" i="2"/>
  <c r="AB85" i="2" s="1"/>
  <c r="X85" i="2"/>
  <c r="Z50" i="2"/>
  <c r="AB50" i="2" s="1"/>
  <c r="X50" i="2"/>
  <c r="Z52" i="2"/>
  <c r="AB52" i="2" s="1"/>
  <c r="X52" i="2"/>
  <c r="Z64" i="2"/>
  <c r="AB64" i="2" s="1"/>
  <c r="X64" i="2"/>
  <c r="Z38" i="2"/>
  <c r="AB38" i="2" s="1"/>
  <c r="X38" i="2"/>
  <c r="Z57" i="2"/>
  <c r="AB57" i="2" s="1"/>
  <c r="X57" i="2"/>
  <c r="Z62" i="2"/>
  <c r="AB62" i="2" s="1"/>
  <c r="X62" i="2"/>
  <c r="Z17" i="2"/>
  <c r="AB17" i="2" s="1"/>
  <c r="X17" i="2"/>
  <c r="Z71" i="2"/>
  <c r="AB71" i="2" s="1"/>
  <c r="X71" i="2"/>
  <c r="Z29" i="2"/>
  <c r="AB29" i="2" s="1"/>
  <c r="X29" i="2"/>
  <c r="T60" i="2"/>
  <c r="Z43" i="2"/>
  <c r="AB43" i="2" s="1"/>
  <c r="X43" i="2"/>
  <c r="X67" i="2"/>
  <c r="Z67" i="2"/>
  <c r="AB67" i="2" s="1"/>
  <c r="Z65" i="2"/>
  <c r="AB65" i="2" s="1"/>
  <c r="X65" i="2"/>
  <c r="Z68" i="2"/>
  <c r="AB68" i="2" s="1"/>
  <c r="X68" i="2"/>
  <c r="X24" i="2"/>
  <c r="Z24" i="2"/>
  <c r="AB24" i="2" s="1"/>
  <c r="Z69" i="2"/>
  <c r="AB69" i="2" s="1"/>
  <c r="X69" i="2"/>
  <c r="Z32" i="2"/>
  <c r="AB32" i="2" s="1"/>
  <c r="X32" i="2"/>
  <c r="Z80" i="2"/>
  <c r="AB80" i="2" s="1"/>
  <c r="X80" i="2"/>
  <c r="Z20" i="2"/>
  <c r="AB20" i="2" s="1"/>
  <c r="X20" i="2"/>
  <c r="Z42" i="2"/>
  <c r="AB42" i="2" s="1"/>
  <c r="X42" i="2"/>
  <c r="Z63" i="2"/>
  <c r="AB63" i="2" s="1"/>
  <c r="X63" i="2"/>
  <c r="Z55" i="2"/>
  <c r="AB55" i="2" s="1"/>
  <c r="X55" i="2"/>
  <c r="Z75" i="2"/>
  <c r="AB75" i="2" s="1"/>
  <c r="AB78" i="2" s="1"/>
  <c r="X75" i="2"/>
  <c r="X78" i="2" s="1"/>
  <c r="Z41" i="2"/>
  <c r="AB41" i="2" s="1"/>
  <c r="X41" i="2"/>
  <c r="Z49" i="2"/>
  <c r="AB49" i="2" s="1"/>
  <c r="X49" i="2"/>
  <c r="Z21" i="2"/>
  <c r="AB21" i="2" s="1"/>
  <c r="X21" i="2"/>
  <c r="Z31" i="2"/>
  <c r="AB31" i="2" s="1"/>
  <c r="X31" i="2"/>
  <c r="Z58" i="2"/>
  <c r="AB58" i="2" s="1"/>
  <c r="X58" i="2"/>
  <c r="Z86" i="2"/>
  <c r="AB86" i="2" s="1"/>
  <c r="X86" i="2"/>
  <c r="X25" i="2"/>
  <c r="Z25" i="2"/>
  <c r="AB25" i="2" s="1"/>
  <c r="T83" i="2"/>
  <c r="X18" i="2"/>
  <c r="Z18" i="2"/>
  <c r="AB18" i="2" s="1"/>
  <c r="X22" i="2"/>
  <c r="Z22" i="2"/>
  <c r="AB22" i="2" s="1"/>
  <c r="Z54" i="2"/>
  <c r="AB54" i="2" s="1"/>
  <c r="X54" i="2"/>
  <c r="Z44" i="2"/>
  <c r="AB44" i="2" s="1"/>
  <c r="X44" i="2"/>
  <c r="Z51" i="2"/>
  <c r="AB51" i="2" s="1"/>
  <c r="X51" i="2"/>
  <c r="X19" i="2"/>
  <c r="Z19" i="2"/>
  <c r="AB19" i="2" s="1"/>
  <c r="Z40" i="2"/>
  <c r="AB40" i="2" s="1"/>
  <c r="X40" i="2"/>
  <c r="T27" i="2"/>
  <c r="Z66" i="2"/>
  <c r="AB66" i="2" s="1"/>
  <c r="X66" i="2"/>
  <c r="Z45" i="2"/>
  <c r="AB45" i="2" s="1"/>
  <c r="X45" i="2"/>
  <c r="X36" i="2"/>
  <c r="Z36" i="2"/>
  <c r="AB36" i="2" s="1"/>
  <c r="X37" i="2"/>
  <c r="Z37" i="2"/>
  <c r="AB37" i="2" s="1"/>
  <c r="X81" i="2"/>
  <c r="Z81" i="2"/>
  <c r="AB81" i="2" s="1"/>
  <c r="Z53" i="2"/>
  <c r="AB53" i="2" s="1"/>
  <c r="X53" i="2"/>
  <c r="Z70" i="2"/>
  <c r="AB70" i="2" s="1"/>
  <c r="X70" i="2"/>
  <c r="V39" i="2"/>
  <c r="T39" i="2"/>
  <c r="T47" i="2" s="1"/>
  <c r="T34" i="2"/>
  <c r="Z23" i="2"/>
  <c r="AB23" i="2" s="1"/>
  <c r="X23" i="2"/>
  <c r="Z16" i="2"/>
  <c r="AB16" i="2" s="1"/>
  <c r="X16" i="2"/>
  <c r="T73" i="1"/>
  <c r="Z67" i="1"/>
  <c r="AB67" i="1" s="1"/>
  <c r="X67" i="1"/>
  <c r="Z30" i="1"/>
  <c r="AB30" i="1" s="1"/>
  <c r="X30" i="1"/>
  <c r="Z64" i="1"/>
  <c r="AB64" i="1" s="1"/>
  <c r="X64" i="1"/>
  <c r="Z22" i="1"/>
  <c r="AB22" i="1" s="1"/>
  <c r="X22" i="1"/>
  <c r="Z70" i="1"/>
  <c r="AB70" i="1" s="1"/>
  <c r="X70" i="1"/>
  <c r="Z24" i="1"/>
  <c r="AB24" i="1" s="1"/>
  <c r="X24" i="1"/>
  <c r="Z42" i="1"/>
  <c r="AB42" i="1" s="1"/>
  <c r="X42" i="1"/>
  <c r="Z51" i="1"/>
  <c r="AB51" i="1" s="1"/>
  <c r="X51" i="1"/>
  <c r="X40" i="1"/>
  <c r="Z40" i="1"/>
  <c r="AB40" i="1" s="1"/>
  <c r="Z44" i="1"/>
  <c r="AB44" i="1" s="1"/>
  <c r="X44" i="1"/>
  <c r="X43" i="1"/>
  <c r="Z43" i="1"/>
  <c r="AB43" i="1" s="1"/>
  <c r="T78" i="1"/>
  <c r="Z53" i="1"/>
  <c r="AB53" i="1" s="1"/>
  <c r="X53" i="1"/>
  <c r="Z54" i="1"/>
  <c r="AB54" i="1" s="1"/>
  <c r="X54" i="1"/>
  <c r="Z66" i="1"/>
  <c r="AB66" i="1" s="1"/>
  <c r="X66" i="1"/>
  <c r="Z32" i="1"/>
  <c r="AB32" i="1" s="1"/>
  <c r="X32" i="1"/>
  <c r="Z23" i="1"/>
  <c r="AB23" i="1" s="1"/>
  <c r="X23" i="1"/>
  <c r="Z38" i="1"/>
  <c r="AB38" i="1" s="1"/>
  <c r="X38" i="1"/>
  <c r="Z19" i="1"/>
  <c r="AB19" i="1" s="1"/>
  <c r="X19" i="1"/>
  <c r="Z29" i="1"/>
  <c r="AB29" i="1" s="1"/>
  <c r="X29" i="1"/>
  <c r="Z31" i="1"/>
  <c r="AB31" i="1" s="1"/>
  <c r="X31" i="1"/>
  <c r="Z55" i="1"/>
  <c r="AB55" i="1" s="1"/>
  <c r="X55" i="1"/>
  <c r="Z63" i="1"/>
  <c r="AB63" i="1" s="1"/>
  <c r="X63" i="1"/>
  <c r="Z41" i="1"/>
  <c r="AB41" i="1" s="1"/>
  <c r="X41" i="1"/>
  <c r="T27" i="1"/>
  <c r="Z57" i="1"/>
  <c r="AB57" i="1" s="1"/>
  <c r="X57" i="1"/>
  <c r="Z75" i="1"/>
  <c r="AB75" i="1" s="1"/>
  <c r="X75" i="1"/>
  <c r="Z69" i="1"/>
  <c r="AB69" i="1" s="1"/>
  <c r="X69" i="1"/>
  <c r="Z49" i="1"/>
  <c r="AB49" i="1" s="1"/>
  <c r="X49" i="1"/>
  <c r="T83" i="1"/>
  <c r="Z20" i="1"/>
  <c r="AB20" i="1" s="1"/>
  <c r="X20" i="1"/>
  <c r="X36" i="1"/>
  <c r="Z36" i="1"/>
  <c r="AB36" i="1" s="1"/>
  <c r="Z62" i="1"/>
  <c r="AB62" i="1" s="1"/>
  <c r="X62" i="1"/>
  <c r="Z81" i="1"/>
  <c r="AB81" i="1" s="1"/>
  <c r="X81" i="1"/>
  <c r="Z37" i="1"/>
  <c r="AB37" i="1" s="1"/>
  <c r="X37" i="1"/>
  <c r="T34" i="1"/>
  <c r="Z52" i="1"/>
  <c r="AB52" i="1" s="1"/>
  <c r="X52" i="1"/>
  <c r="Z71" i="1"/>
  <c r="AB71" i="1" s="1"/>
  <c r="X71" i="1"/>
  <c r="V50" i="1"/>
  <c r="T50" i="1"/>
  <c r="T60" i="1" s="1"/>
  <c r="X17" i="1"/>
  <c r="Z17" i="1"/>
  <c r="AB17" i="1" s="1"/>
  <c r="Z85" i="1"/>
  <c r="AB85" i="1" s="1"/>
  <c r="X85" i="1"/>
  <c r="Z76" i="1"/>
  <c r="AB76" i="1" s="1"/>
  <c r="X76" i="1"/>
  <c r="Z25" i="1"/>
  <c r="AB25" i="1" s="1"/>
  <c r="X25" i="1"/>
  <c r="Z45" i="1"/>
  <c r="AB45" i="1" s="1"/>
  <c r="X45" i="1"/>
  <c r="Z18" i="1"/>
  <c r="AB18" i="1" s="1"/>
  <c r="X18" i="1"/>
  <c r="Z56" i="1"/>
  <c r="AB56" i="1" s="1"/>
  <c r="X56" i="1"/>
  <c r="Z16" i="1"/>
  <c r="AB16" i="1" s="1"/>
  <c r="X16" i="1"/>
  <c r="X39" i="1"/>
  <c r="Z39" i="1"/>
  <c r="AB39" i="1" s="1"/>
  <c r="Z65" i="1"/>
  <c r="AB65" i="1" s="1"/>
  <c r="X65" i="1"/>
  <c r="X21" i="1"/>
  <c r="Z21" i="1"/>
  <c r="AB21" i="1" s="1"/>
  <c r="Z68" i="1"/>
  <c r="AB68" i="1" s="1"/>
  <c r="X68" i="1"/>
  <c r="Z86" i="1"/>
  <c r="AB86" i="1" s="1"/>
  <c r="X86" i="1"/>
  <c r="X80" i="1"/>
  <c r="X83" i="1" s="1"/>
  <c r="Z80" i="1"/>
  <c r="AB80" i="1" s="1"/>
  <c r="AB78" i="17" l="1"/>
  <c r="X78" i="17"/>
  <c r="X47" i="20"/>
  <c r="X83" i="19"/>
  <c r="X47" i="19"/>
  <c r="AB83" i="19"/>
  <c r="AB78" i="19"/>
  <c r="AB47" i="19"/>
  <c r="T78" i="16"/>
  <c r="T27" i="16"/>
  <c r="AB78" i="14"/>
  <c r="AB34" i="14"/>
  <c r="AB73" i="13"/>
  <c r="X83" i="13"/>
  <c r="T27" i="13"/>
  <c r="Z54" i="12"/>
  <c r="AB54" i="12" s="1"/>
  <c r="X54" i="12"/>
  <c r="X31" i="12"/>
  <c r="Z31" i="12"/>
  <c r="AB31" i="12" s="1"/>
  <c r="Z51" i="12"/>
  <c r="AB51" i="12" s="1"/>
  <c r="X51" i="12"/>
  <c r="AB83" i="2"/>
  <c r="AB83" i="1"/>
  <c r="AB47" i="20"/>
  <c r="Z76" i="20"/>
  <c r="AB76" i="20" s="1"/>
  <c r="X76" i="20"/>
  <c r="AB34" i="20"/>
  <c r="AB83" i="20"/>
  <c r="AB27" i="20"/>
  <c r="Z58" i="20"/>
  <c r="AB58" i="20" s="1"/>
  <c r="AB60" i="20" s="1"/>
  <c r="X58" i="20"/>
  <c r="X60" i="20" s="1"/>
  <c r="X83" i="20"/>
  <c r="X27" i="20"/>
  <c r="AB73" i="20"/>
  <c r="X73" i="20"/>
  <c r="Z86" i="20"/>
  <c r="AB86" i="20" s="1"/>
  <c r="X86" i="20"/>
  <c r="T78" i="20"/>
  <c r="X34" i="20"/>
  <c r="Z85" i="20"/>
  <c r="AB85" i="20" s="1"/>
  <c r="X85" i="20"/>
  <c r="Z75" i="20"/>
  <c r="AB75" i="20" s="1"/>
  <c r="AB78" i="20" s="1"/>
  <c r="X75" i="20"/>
  <c r="X73" i="19"/>
  <c r="AB73" i="19"/>
  <c r="Z57" i="18"/>
  <c r="AB57" i="18" s="1"/>
  <c r="AB60" i="18" s="1"/>
  <c r="X57" i="18"/>
  <c r="X60" i="18" s="1"/>
  <c r="Z20" i="18"/>
  <c r="AB20" i="18" s="1"/>
  <c r="X20" i="18"/>
  <c r="X73" i="18"/>
  <c r="Z16" i="18"/>
  <c r="AB16" i="18" s="1"/>
  <c r="X16" i="18"/>
  <c r="X47" i="18"/>
  <c r="Z17" i="18"/>
  <c r="AB17" i="18" s="1"/>
  <c r="X17" i="18"/>
  <c r="T27" i="18"/>
  <c r="AB47" i="18"/>
  <c r="X78" i="18"/>
  <c r="AB78" i="18"/>
  <c r="AB73" i="18"/>
  <c r="X83" i="18"/>
  <c r="Z19" i="18"/>
  <c r="AB19" i="18" s="1"/>
  <c r="X19" i="18"/>
  <c r="Z22" i="18"/>
  <c r="AB22" i="18" s="1"/>
  <c r="X22" i="18"/>
  <c r="Z18" i="18"/>
  <c r="AB18" i="18" s="1"/>
  <c r="X18" i="18"/>
  <c r="AB83" i="18"/>
  <c r="Z31" i="18"/>
  <c r="AB31" i="18" s="1"/>
  <c r="AB34" i="18" s="1"/>
  <c r="X31" i="18"/>
  <c r="X34" i="18" s="1"/>
  <c r="X60" i="17"/>
  <c r="AB60" i="17"/>
  <c r="X34" i="17"/>
  <c r="AB34" i="17"/>
  <c r="Z85" i="16"/>
  <c r="AB85" i="16" s="1"/>
  <c r="X85" i="16"/>
  <c r="X41" i="16"/>
  <c r="Z41" i="16"/>
  <c r="AB41" i="16" s="1"/>
  <c r="Z56" i="16"/>
  <c r="AB56" i="16" s="1"/>
  <c r="X56" i="16"/>
  <c r="X83" i="16"/>
  <c r="Z23" i="16"/>
  <c r="AB23" i="16" s="1"/>
  <c r="X23" i="16"/>
  <c r="Z86" i="16"/>
  <c r="AB86" i="16" s="1"/>
  <c r="X86" i="16"/>
  <c r="X20" i="16"/>
  <c r="Z20" i="16"/>
  <c r="AB20" i="16" s="1"/>
  <c r="T60" i="16"/>
  <c r="X36" i="16"/>
  <c r="Z36" i="16"/>
  <c r="AB36" i="16" s="1"/>
  <c r="AB73" i="16"/>
  <c r="Z49" i="16"/>
  <c r="AB49" i="16" s="1"/>
  <c r="X49" i="16"/>
  <c r="X38" i="16"/>
  <c r="Z38" i="16"/>
  <c r="AB38" i="16" s="1"/>
  <c r="Z58" i="16"/>
  <c r="AB58" i="16" s="1"/>
  <c r="X58" i="16"/>
  <c r="X73" i="16"/>
  <c r="AB83" i="16"/>
  <c r="Z55" i="16"/>
  <c r="AB55" i="16" s="1"/>
  <c r="X55" i="16"/>
  <c r="Z76" i="16"/>
  <c r="AB76" i="16" s="1"/>
  <c r="X76" i="16"/>
  <c r="Z51" i="16"/>
  <c r="AB51" i="16" s="1"/>
  <c r="X51" i="16"/>
  <c r="Z52" i="16"/>
  <c r="AB52" i="16" s="1"/>
  <c r="X52" i="16"/>
  <c r="Z53" i="16"/>
  <c r="AB53" i="16" s="1"/>
  <c r="X53" i="16"/>
  <c r="T47" i="16"/>
  <c r="Z75" i="16"/>
  <c r="AB75" i="16" s="1"/>
  <c r="X75" i="16"/>
  <c r="Z57" i="16"/>
  <c r="AB57" i="16" s="1"/>
  <c r="X57" i="16"/>
  <c r="Z50" i="16"/>
  <c r="AB50" i="16" s="1"/>
  <c r="X50" i="16"/>
  <c r="X18" i="16"/>
  <c r="Z18" i="16"/>
  <c r="AB18" i="16" s="1"/>
  <c r="Z54" i="16"/>
  <c r="AB54" i="16" s="1"/>
  <c r="X54" i="16"/>
  <c r="AB60" i="14"/>
  <c r="X60" i="14"/>
  <c r="X17" i="13"/>
  <c r="Z17" i="13"/>
  <c r="AB17" i="13" s="1"/>
  <c r="Z41" i="13"/>
  <c r="AB41" i="13" s="1"/>
  <c r="X41" i="13"/>
  <c r="Z25" i="13"/>
  <c r="AB25" i="13" s="1"/>
  <c r="X25" i="13"/>
  <c r="Z19" i="13"/>
  <c r="AB19" i="13" s="1"/>
  <c r="X19" i="13"/>
  <c r="Z40" i="13"/>
  <c r="AB40" i="13" s="1"/>
  <c r="AB47" i="13" s="1"/>
  <c r="X40" i="13"/>
  <c r="Z22" i="13"/>
  <c r="AB22" i="13" s="1"/>
  <c r="X22" i="13"/>
  <c r="X73" i="13"/>
  <c r="AB73" i="12"/>
  <c r="Z30" i="12"/>
  <c r="AB30" i="12" s="1"/>
  <c r="X30" i="12"/>
  <c r="X34" i="12" s="1"/>
  <c r="AB78" i="12"/>
  <c r="Z20" i="12"/>
  <c r="AB20" i="12" s="1"/>
  <c r="AB27" i="12" s="1"/>
  <c r="X20" i="12"/>
  <c r="X27" i="12" s="1"/>
  <c r="X47" i="12"/>
  <c r="Z53" i="12"/>
  <c r="AB53" i="12" s="1"/>
  <c r="AB60" i="12" s="1"/>
  <c r="X53" i="12"/>
  <c r="AB83" i="12"/>
  <c r="X73" i="12"/>
  <c r="AB47" i="12"/>
  <c r="X83" i="12"/>
  <c r="X34" i="2"/>
  <c r="X27" i="2"/>
  <c r="X60" i="2"/>
  <c r="AB27" i="2"/>
  <c r="AB60" i="2"/>
  <c r="X73" i="2"/>
  <c r="Z39" i="2"/>
  <c r="AB39" i="2" s="1"/>
  <c r="AB47" i="2" s="1"/>
  <c r="X39" i="2"/>
  <c r="X47" i="2" s="1"/>
  <c r="AB34" i="2"/>
  <c r="X83" i="2"/>
  <c r="AB73" i="2"/>
  <c r="X78" i="1"/>
  <c r="X34" i="1"/>
  <c r="AB47" i="1"/>
  <c r="X27" i="1"/>
  <c r="X73" i="1"/>
  <c r="AB73" i="1"/>
  <c r="Z50" i="1"/>
  <c r="AB50" i="1" s="1"/>
  <c r="AB60" i="1" s="1"/>
  <c r="X50" i="1"/>
  <c r="X60" i="1" s="1"/>
  <c r="AB27" i="1"/>
  <c r="AB78" i="1"/>
  <c r="AB34" i="1"/>
  <c r="X47" i="1"/>
  <c r="X78" i="20" l="1"/>
  <c r="AB27" i="16"/>
  <c r="X27" i="16"/>
  <c r="AB27" i="13"/>
  <c r="X27" i="13"/>
  <c r="X47" i="13"/>
  <c r="AB34" i="12"/>
  <c r="X60" i="12"/>
  <c r="X27" i="18"/>
  <c r="AB27" i="18"/>
  <c r="X60" i="16"/>
  <c r="X78" i="16"/>
  <c r="X47" i="16"/>
  <c r="AB60" i="16"/>
  <c r="AB47" i="16"/>
  <c r="AB78" i="16"/>
  <c r="F108" i="1" l="1"/>
  <c r="J108" i="1" s="1"/>
  <c r="N108" i="1" s="1"/>
  <c r="R108" i="1" s="1"/>
  <c r="V108" i="1" s="1"/>
  <c r="Z108" i="1" s="1"/>
  <c r="H110" i="19" l="1"/>
  <c r="H110" i="14"/>
  <c r="P110" i="14"/>
  <c r="H110" i="17"/>
  <c r="H110" i="16"/>
  <c r="A113" i="20"/>
  <c r="V112" i="20"/>
  <c r="X112" i="20" s="1"/>
  <c r="AB110" i="20"/>
  <c r="X110" i="20"/>
  <c r="T110" i="20"/>
  <c r="P110" i="20"/>
  <c r="L110" i="20"/>
  <c r="H110" i="20"/>
  <c r="D110" i="20"/>
  <c r="AB109" i="20"/>
  <c r="X109" i="20"/>
  <c r="T109" i="20"/>
  <c r="P109" i="20"/>
  <c r="L109" i="20"/>
  <c r="H109" i="20"/>
  <c r="D109" i="20"/>
  <c r="A113" i="19"/>
  <c r="D112" i="19"/>
  <c r="P110" i="19"/>
  <c r="L110" i="19"/>
  <c r="D110" i="19"/>
  <c r="AB109" i="19"/>
  <c r="X109" i="19"/>
  <c r="T109" i="19"/>
  <c r="P109" i="19"/>
  <c r="L109" i="19"/>
  <c r="H109" i="19"/>
  <c r="D109" i="19"/>
  <c r="A113" i="18"/>
  <c r="D112" i="18"/>
  <c r="P110" i="18"/>
  <c r="L110" i="18"/>
  <c r="H110" i="18"/>
  <c r="D110" i="18"/>
  <c r="AB109" i="18"/>
  <c r="X109" i="18"/>
  <c r="T109" i="18"/>
  <c r="P109" i="18"/>
  <c r="L109" i="18"/>
  <c r="H109" i="18"/>
  <c r="D109" i="18"/>
  <c r="A113" i="17"/>
  <c r="D112" i="17"/>
  <c r="P110" i="17"/>
  <c r="L110" i="17"/>
  <c r="D110" i="17"/>
  <c r="AB109" i="17"/>
  <c r="X109" i="17"/>
  <c r="T109" i="17"/>
  <c r="P109" i="17"/>
  <c r="L109" i="17"/>
  <c r="H109" i="17"/>
  <c r="D109" i="17"/>
  <c r="F108" i="17"/>
  <c r="J108" i="17" s="1"/>
  <c r="N108" i="17" s="1"/>
  <c r="R108" i="17" s="1"/>
  <c r="V108" i="17" s="1"/>
  <c r="Z108" i="17" s="1"/>
  <c r="A113" i="16"/>
  <c r="V112" i="16"/>
  <c r="X112" i="16" s="1"/>
  <c r="P110" i="16"/>
  <c r="L110" i="16"/>
  <c r="D110" i="16"/>
  <c r="AB109" i="16"/>
  <c r="X109" i="16"/>
  <c r="T109" i="16"/>
  <c r="P109" i="16"/>
  <c r="L109" i="16"/>
  <c r="H109" i="16"/>
  <c r="D109" i="16"/>
  <c r="F108" i="16"/>
  <c r="J108" i="16" s="1"/>
  <c r="N108" i="16" s="1"/>
  <c r="R108" i="16" s="1"/>
  <c r="V108" i="16" s="1"/>
  <c r="Z108" i="16" s="1"/>
  <c r="A113" i="14"/>
  <c r="D112" i="14"/>
  <c r="L110" i="14"/>
  <c r="D110" i="14"/>
  <c r="AB109" i="14"/>
  <c r="X109" i="14"/>
  <c r="T109" i="14"/>
  <c r="P109" i="14"/>
  <c r="L109" i="14"/>
  <c r="H109" i="14"/>
  <c r="D109" i="14"/>
  <c r="A113" i="13"/>
  <c r="Z112" i="13"/>
  <c r="AB112" i="13" s="1"/>
  <c r="P110" i="13"/>
  <c r="L110" i="13"/>
  <c r="H110" i="13"/>
  <c r="D110" i="13"/>
  <c r="AB109" i="13"/>
  <c r="X109" i="13"/>
  <c r="T109" i="13"/>
  <c r="P109" i="13"/>
  <c r="L109" i="13"/>
  <c r="H109" i="13"/>
  <c r="D109" i="13"/>
  <c r="F108" i="13"/>
  <c r="J108" i="13" s="1"/>
  <c r="N108" i="13" s="1"/>
  <c r="R108" i="13" s="1"/>
  <c r="V108" i="13" s="1"/>
  <c r="Z108" i="13" s="1"/>
  <c r="A113" i="12"/>
  <c r="V112" i="12"/>
  <c r="X112" i="12" s="1"/>
  <c r="P110" i="12"/>
  <c r="L110" i="12"/>
  <c r="H110" i="12"/>
  <c r="D110" i="12"/>
  <c r="AB109" i="12"/>
  <c r="X109" i="12"/>
  <c r="T109" i="12"/>
  <c r="P109" i="12"/>
  <c r="L109" i="12"/>
  <c r="H109" i="12"/>
  <c r="D109" i="12"/>
  <c r="F108" i="12"/>
  <c r="J108" i="12" s="1"/>
  <c r="N108" i="12" s="1"/>
  <c r="R108" i="12" s="1"/>
  <c r="V108" i="12" s="1"/>
  <c r="Z108" i="12" s="1"/>
  <c r="A113" i="2"/>
  <c r="D109" i="2"/>
  <c r="AB109" i="1"/>
  <c r="X109" i="1"/>
  <c r="T109" i="1"/>
  <c r="P109" i="1"/>
  <c r="L109" i="1"/>
  <c r="H109" i="1"/>
  <c r="N112" i="1"/>
  <c r="P112" i="1" s="1"/>
  <c r="J112" i="1"/>
  <c r="L112" i="1" s="1"/>
  <c r="D110" i="1"/>
  <c r="D109" i="1"/>
  <c r="A38" i="21"/>
  <c r="A39" i="21"/>
  <c r="A40" i="21"/>
  <c r="A41" i="21"/>
  <c r="A37" i="21"/>
  <c r="AB38" i="21"/>
  <c r="AB39" i="21"/>
  <c r="AB40" i="21"/>
  <c r="AB41" i="21"/>
  <c r="AB37" i="21"/>
  <c r="X38" i="21"/>
  <c r="X39" i="21"/>
  <c r="X40" i="21"/>
  <c r="X41" i="21"/>
  <c r="X37" i="21"/>
  <c r="T38" i="21"/>
  <c r="T39" i="21"/>
  <c r="T40" i="21"/>
  <c r="T41" i="21"/>
  <c r="T37" i="21"/>
  <c r="P38" i="21"/>
  <c r="P39" i="21"/>
  <c r="P40" i="21"/>
  <c r="P41" i="21"/>
  <c r="P37" i="21"/>
  <c r="L38" i="21"/>
  <c r="L39" i="21"/>
  <c r="L40" i="21"/>
  <c r="L41" i="21"/>
  <c r="L37" i="21"/>
  <c r="H38" i="21"/>
  <c r="H39" i="21"/>
  <c r="H40" i="21"/>
  <c r="H41" i="21"/>
  <c r="H37" i="21"/>
  <c r="D41" i="21"/>
  <c r="D40" i="21"/>
  <c r="D39" i="21"/>
  <c r="D38" i="21"/>
  <c r="D37" i="21"/>
  <c r="L149" i="1"/>
  <c r="L51" i="21" s="1"/>
  <c r="H149" i="1"/>
  <c r="H51" i="21" s="1"/>
  <c r="H147" i="1"/>
  <c r="H49" i="21" s="1"/>
  <c r="D108" i="14" l="1"/>
  <c r="F108" i="14"/>
  <c r="J108" i="14" s="1"/>
  <c r="N108" i="14" s="1"/>
  <c r="R108" i="14" s="1"/>
  <c r="V108" i="14" s="1"/>
  <c r="Z108" i="14" s="1"/>
  <c r="D108" i="19"/>
  <c r="F108" i="19"/>
  <c r="J108" i="19" s="1"/>
  <c r="N108" i="19" s="1"/>
  <c r="R108" i="19" s="1"/>
  <c r="V108" i="19" s="1"/>
  <c r="Z108" i="19" s="1"/>
  <c r="D108" i="20"/>
  <c r="F108" i="20"/>
  <c r="J108" i="20" s="1"/>
  <c r="N108" i="20" s="1"/>
  <c r="R108" i="20" s="1"/>
  <c r="V108" i="20" s="1"/>
  <c r="Z108" i="20" s="1"/>
  <c r="D108" i="18"/>
  <c r="F108" i="18"/>
  <c r="J108" i="18" s="1"/>
  <c r="N108" i="18" s="1"/>
  <c r="R108" i="18" s="1"/>
  <c r="V108" i="18" s="1"/>
  <c r="Z108" i="18" s="1"/>
  <c r="T110" i="18"/>
  <c r="T110" i="14"/>
  <c r="T110" i="16"/>
  <c r="T110" i="19"/>
  <c r="T110" i="12"/>
  <c r="T110" i="13"/>
  <c r="T110" i="17"/>
  <c r="AD109" i="12"/>
  <c r="AD109" i="17"/>
  <c r="AD109" i="19"/>
  <c r="AD109" i="16"/>
  <c r="AD109" i="13"/>
  <c r="J112" i="19"/>
  <c r="L112" i="19" s="1"/>
  <c r="N112" i="14"/>
  <c r="P112" i="14" s="1"/>
  <c r="F112" i="14"/>
  <c r="H112" i="14" s="1"/>
  <c r="F112" i="19"/>
  <c r="H112" i="19" s="1"/>
  <c r="N112" i="18"/>
  <c r="P112" i="18" s="1"/>
  <c r="N112" i="19"/>
  <c r="P112" i="19" s="1"/>
  <c r="F112" i="18"/>
  <c r="H112" i="18" s="1"/>
  <c r="AD109" i="20"/>
  <c r="AD110" i="20"/>
  <c r="D112" i="20"/>
  <c r="F112" i="20"/>
  <c r="H112" i="20" s="1"/>
  <c r="J112" i="20"/>
  <c r="L112" i="20" s="1"/>
  <c r="Z112" i="20"/>
  <c r="AB112" i="20" s="1"/>
  <c r="R112" i="20"/>
  <c r="T112" i="20" s="1"/>
  <c r="N112" i="20"/>
  <c r="P112" i="20" s="1"/>
  <c r="R112" i="19"/>
  <c r="T112" i="19" s="1"/>
  <c r="V112" i="19"/>
  <c r="X112" i="19" s="1"/>
  <c r="Z112" i="19"/>
  <c r="AB112" i="19" s="1"/>
  <c r="AD109" i="18"/>
  <c r="J112" i="18"/>
  <c r="L112" i="18" s="1"/>
  <c r="R112" i="18"/>
  <c r="T112" i="18" s="1"/>
  <c r="V112" i="18"/>
  <c r="X112" i="18" s="1"/>
  <c r="Z112" i="18"/>
  <c r="AB112" i="18" s="1"/>
  <c r="H108" i="17"/>
  <c r="F112" i="17"/>
  <c r="H112" i="17" s="1"/>
  <c r="J112" i="17"/>
  <c r="L112" i="17" s="1"/>
  <c r="R112" i="17"/>
  <c r="T112" i="17" s="1"/>
  <c r="D108" i="17"/>
  <c r="N112" i="17"/>
  <c r="P112" i="17" s="1"/>
  <c r="V112" i="17"/>
  <c r="X112" i="17" s="1"/>
  <c r="Z112" i="17"/>
  <c r="AB112" i="17" s="1"/>
  <c r="H108" i="16"/>
  <c r="J112" i="16"/>
  <c r="L112" i="16" s="1"/>
  <c r="Z112" i="16"/>
  <c r="AB112" i="16" s="1"/>
  <c r="D112" i="16"/>
  <c r="F112" i="16"/>
  <c r="H112" i="16" s="1"/>
  <c r="N112" i="16"/>
  <c r="P112" i="16" s="1"/>
  <c r="R112" i="16"/>
  <c r="T112" i="16" s="1"/>
  <c r="D108" i="16"/>
  <c r="AD109" i="14"/>
  <c r="J112" i="14"/>
  <c r="L112" i="14" s="1"/>
  <c r="R112" i="14"/>
  <c r="T112" i="14" s="1"/>
  <c r="V112" i="14"/>
  <c r="X112" i="14" s="1"/>
  <c r="Z112" i="14"/>
  <c r="AB112" i="14" s="1"/>
  <c r="H108" i="13"/>
  <c r="J112" i="13"/>
  <c r="L112" i="13" s="1"/>
  <c r="D112" i="13"/>
  <c r="D108" i="13"/>
  <c r="N112" i="13"/>
  <c r="P112" i="13" s="1"/>
  <c r="F112" i="13"/>
  <c r="H112" i="13" s="1"/>
  <c r="R112" i="13"/>
  <c r="T112" i="13" s="1"/>
  <c r="V112" i="13"/>
  <c r="X112" i="13" s="1"/>
  <c r="H108" i="12"/>
  <c r="J112" i="12"/>
  <c r="L112" i="12" s="1"/>
  <c r="F112" i="12"/>
  <c r="H112" i="12" s="1"/>
  <c r="N112" i="12"/>
  <c r="P112" i="12" s="1"/>
  <c r="R112" i="12"/>
  <c r="T112" i="12" s="1"/>
  <c r="Z112" i="12"/>
  <c r="AB112" i="12" s="1"/>
  <c r="D112" i="12"/>
  <c r="D108" i="12"/>
  <c r="H110" i="2"/>
  <c r="D110" i="2"/>
  <c r="H110" i="1"/>
  <c r="F112" i="1"/>
  <c r="H112" i="1" s="1"/>
  <c r="D112" i="1"/>
  <c r="Z112" i="1"/>
  <c r="AB112" i="1" s="1"/>
  <c r="V112" i="1"/>
  <c r="X112" i="1" s="1"/>
  <c r="R112" i="1"/>
  <c r="T112" i="1" s="1"/>
  <c r="AD109" i="1"/>
  <c r="L110" i="1"/>
  <c r="AD38" i="21"/>
  <c r="AD39" i="21"/>
  <c r="X110" i="12" l="1"/>
  <c r="X110" i="18"/>
  <c r="X110" i="14"/>
  <c r="X110" i="19"/>
  <c r="X110" i="16"/>
  <c r="X110" i="17"/>
  <c r="X110" i="13"/>
  <c r="AD112" i="13"/>
  <c r="AD112" i="18"/>
  <c r="AD112" i="14"/>
  <c r="AD112" i="1"/>
  <c r="AD112" i="19"/>
  <c r="AD112" i="17"/>
  <c r="AD112" i="20"/>
  <c r="H108" i="20"/>
  <c r="H108" i="19"/>
  <c r="H108" i="18"/>
  <c r="L108" i="17"/>
  <c r="L108" i="16"/>
  <c r="AD112" i="16"/>
  <c r="H108" i="14"/>
  <c r="L108" i="13"/>
  <c r="L108" i="12"/>
  <c r="AD112" i="12"/>
  <c r="L110" i="2"/>
  <c r="P110" i="1"/>
  <c r="T110" i="1"/>
  <c r="D146" i="1"/>
  <c r="D147" i="1"/>
  <c r="D49" i="21" s="1"/>
  <c r="D148" i="1"/>
  <c r="D50" i="21" s="1"/>
  <c r="D149" i="1"/>
  <c r="D145" i="1"/>
  <c r="A146" i="1"/>
  <c r="A48" i="21" s="1"/>
  <c r="A147" i="1"/>
  <c r="A49" i="21" s="1"/>
  <c r="A148" i="1"/>
  <c r="A50" i="21" s="1"/>
  <c r="A149" i="1"/>
  <c r="A51" i="21" s="1"/>
  <c r="A145" i="1"/>
  <c r="A47" i="21" s="1"/>
  <c r="AD119" i="1"/>
  <c r="AD120" i="1"/>
  <c r="C11" i="2"/>
  <c r="AB142" i="1"/>
  <c r="X142" i="1"/>
  <c r="T142" i="1"/>
  <c r="P142" i="1"/>
  <c r="L142" i="1"/>
  <c r="H142" i="1"/>
  <c r="D142" i="1"/>
  <c r="AD141" i="1"/>
  <c r="AD140" i="1"/>
  <c r="AD139" i="1"/>
  <c r="AD138" i="1"/>
  <c r="AD136" i="1"/>
  <c r="AB134" i="1"/>
  <c r="X134" i="1"/>
  <c r="T134" i="1"/>
  <c r="P134" i="1"/>
  <c r="L134" i="1"/>
  <c r="H134" i="1"/>
  <c r="D134" i="1"/>
  <c r="AD133" i="1"/>
  <c r="AD132" i="1"/>
  <c r="AB129" i="1"/>
  <c r="X129" i="1"/>
  <c r="T129" i="1"/>
  <c r="P129" i="1"/>
  <c r="L129" i="1"/>
  <c r="H129" i="1"/>
  <c r="D129" i="1"/>
  <c r="AD128" i="1"/>
  <c r="AD127" i="1"/>
  <c r="AD126" i="1"/>
  <c r="AD125" i="1"/>
  <c r="AD122" i="1"/>
  <c r="AD121" i="1"/>
  <c r="AD118" i="1"/>
  <c r="AD116" i="1"/>
  <c r="D108" i="1"/>
  <c r="AB101" i="1"/>
  <c r="AB100" i="1"/>
  <c r="AB99" i="1"/>
  <c r="D86" i="1"/>
  <c r="D85" i="1"/>
  <c r="D81" i="1"/>
  <c r="D80" i="1"/>
  <c r="D76" i="1"/>
  <c r="D75" i="1"/>
  <c r="D58" i="1"/>
  <c r="D57" i="1"/>
  <c r="D56" i="1"/>
  <c r="D55" i="1"/>
  <c r="D54" i="1"/>
  <c r="D53" i="1"/>
  <c r="D51" i="1"/>
  <c r="D50" i="1"/>
  <c r="D49" i="1"/>
  <c r="D45" i="1"/>
  <c r="D44" i="1"/>
  <c r="D43" i="1"/>
  <c r="D42" i="1"/>
  <c r="D41" i="1"/>
  <c r="D40" i="1"/>
  <c r="D38" i="1"/>
  <c r="D37" i="1"/>
  <c r="D36" i="1"/>
  <c r="D32" i="1"/>
  <c r="D31" i="1"/>
  <c r="D30" i="1"/>
  <c r="D29" i="1"/>
  <c r="D25" i="1"/>
  <c r="D24" i="1"/>
  <c r="D23" i="1"/>
  <c r="D22" i="1"/>
  <c r="D21" i="1"/>
  <c r="D20" i="1"/>
  <c r="D18" i="1"/>
  <c r="D17" i="1"/>
  <c r="AB13" i="1"/>
  <c r="X13" i="1"/>
  <c r="T13" i="1"/>
  <c r="P13" i="1"/>
  <c r="L13" i="1"/>
  <c r="H13" i="1"/>
  <c r="D13" i="1"/>
  <c r="AB110" i="19" l="1"/>
  <c r="AB110" i="16"/>
  <c r="AB110" i="12"/>
  <c r="AD110" i="12" s="1"/>
  <c r="AB110" i="17"/>
  <c r="AD110" i="17" s="1"/>
  <c r="AB110" i="13"/>
  <c r="AD110" i="13" s="1"/>
  <c r="AB110" i="18"/>
  <c r="AD110" i="18" s="1"/>
  <c r="AB110" i="14"/>
  <c r="AD110" i="14" s="1"/>
  <c r="D88" i="1"/>
  <c r="AD110" i="16"/>
  <c r="AD110" i="19"/>
  <c r="L108" i="20"/>
  <c r="L108" i="19"/>
  <c r="L108" i="18"/>
  <c r="P108" i="17"/>
  <c r="P108" i="16"/>
  <c r="L108" i="14"/>
  <c r="P108" i="13"/>
  <c r="P108" i="12"/>
  <c r="AB109" i="2"/>
  <c r="L109" i="2"/>
  <c r="H109" i="2"/>
  <c r="X109" i="2"/>
  <c r="T109" i="2"/>
  <c r="P109" i="2"/>
  <c r="P110" i="2"/>
  <c r="X110" i="1"/>
  <c r="AB110" i="1"/>
  <c r="D51" i="21"/>
  <c r="P149" i="1"/>
  <c r="P51" i="21" s="1"/>
  <c r="T149" i="1"/>
  <c r="T51" i="21" s="1"/>
  <c r="D48" i="21"/>
  <c r="H146" i="1"/>
  <c r="H48" i="21" s="1"/>
  <c r="H145" i="1"/>
  <c r="H47" i="21" s="1"/>
  <c r="D47" i="21"/>
  <c r="H148" i="1"/>
  <c r="H50" i="21" s="1"/>
  <c r="L148" i="1"/>
  <c r="L147" i="1"/>
  <c r="L49" i="21" s="1"/>
  <c r="D83" i="1"/>
  <c r="D73" i="1"/>
  <c r="D93" i="1" s="1"/>
  <c r="AD93" i="1" s="1"/>
  <c r="D78" i="1"/>
  <c r="AD13" i="1"/>
  <c r="H88" i="1"/>
  <c r="AD129" i="1"/>
  <c r="AD134" i="1"/>
  <c r="AD99" i="1"/>
  <c r="D47" i="1"/>
  <c r="D91" i="1" s="1"/>
  <c r="AD91" i="1" s="1"/>
  <c r="D27" i="1"/>
  <c r="D90" i="1" s="1"/>
  <c r="AD90" i="1" s="1"/>
  <c r="D34" i="1"/>
  <c r="D114" i="1"/>
  <c r="D60" i="1"/>
  <c r="D92" i="1" s="1"/>
  <c r="AD92" i="1" s="1"/>
  <c r="H108" i="1"/>
  <c r="AD100" i="1"/>
  <c r="AD142" i="1"/>
  <c r="AD101" i="1"/>
  <c r="C142" i="20"/>
  <c r="C142" i="19"/>
  <c r="C142" i="18"/>
  <c r="C142" i="17"/>
  <c r="C142" i="16"/>
  <c r="C142" i="14"/>
  <c r="C142" i="13"/>
  <c r="C142" i="12"/>
  <c r="C142" i="2"/>
  <c r="AA12" i="20"/>
  <c r="W12" i="20"/>
  <c r="S12" i="20"/>
  <c r="O12" i="20"/>
  <c r="K12" i="20"/>
  <c r="G12" i="20"/>
  <c r="C12" i="20"/>
  <c r="AA11" i="20"/>
  <c r="W11" i="20"/>
  <c r="S11" i="20"/>
  <c r="O11" i="20"/>
  <c r="K11" i="20"/>
  <c r="G11" i="20"/>
  <c r="C11" i="20"/>
  <c r="AA12" i="19"/>
  <c r="W12" i="19"/>
  <c r="S12" i="19"/>
  <c r="O12" i="19"/>
  <c r="K12" i="19"/>
  <c r="G12" i="19"/>
  <c r="C12" i="19"/>
  <c r="AA11" i="19"/>
  <c r="W11" i="19"/>
  <c r="S11" i="19"/>
  <c r="O11" i="19"/>
  <c r="K11" i="19"/>
  <c r="G11" i="19"/>
  <c r="C11" i="19"/>
  <c r="AA12" i="18"/>
  <c r="W12" i="18"/>
  <c r="S12" i="18"/>
  <c r="O12" i="18"/>
  <c r="K12" i="18"/>
  <c r="G12" i="18"/>
  <c r="C12" i="18"/>
  <c r="AA11" i="18"/>
  <c r="W11" i="18"/>
  <c r="S11" i="18"/>
  <c r="O11" i="18"/>
  <c r="K11" i="18"/>
  <c r="G11" i="18"/>
  <c r="C11" i="18"/>
  <c r="AA12" i="17"/>
  <c r="W12" i="17"/>
  <c r="S12" i="17"/>
  <c r="O12" i="17"/>
  <c r="K12" i="17"/>
  <c r="G12" i="17"/>
  <c r="C12" i="17"/>
  <c r="AA11" i="17"/>
  <c r="W11" i="17"/>
  <c r="S11" i="17"/>
  <c r="O11" i="17"/>
  <c r="K11" i="17"/>
  <c r="G11" i="17"/>
  <c r="C11" i="17"/>
  <c r="AA12" i="16"/>
  <c r="W12" i="16"/>
  <c r="S12" i="16"/>
  <c r="O12" i="16"/>
  <c r="K12" i="16"/>
  <c r="G12" i="16"/>
  <c r="C12" i="16"/>
  <c r="AA11" i="16"/>
  <c r="W11" i="16"/>
  <c r="S11" i="16"/>
  <c r="O11" i="16"/>
  <c r="K11" i="16"/>
  <c r="G11" i="16"/>
  <c r="C11" i="16"/>
  <c r="AA12" i="14"/>
  <c r="W12" i="14"/>
  <c r="S12" i="14"/>
  <c r="O12" i="14"/>
  <c r="K12" i="14"/>
  <c r="G12" i="14"/>
  <c r="C12" i="14"/>
  <c r="AA11" i="14"/>
  <c r="W11" i="14"/>
  <c r="S11" i="14"/>
  <c r="O11" i="14"/>
  <c r="K11" i="14"/>
  <c r="G11" i="14"/>
  <c r="C11" i="14"/>
  <c r="AA12" i="13"/>
  <c r="W12" i="13"/>
  <c r="S12" i="13"/>
  <c r="O12" i="13"/>
  <c r="K12" i="13"/>
  <c r="G12" i="13"/>
  <c r="C12" i="13"/>
  <c r="AA11" i="13"/>
  <c r="W11" i="13"/>
  <c r="S11" i="13"/>
  <c r="O11" i="13"/>
  <c r="K11" i="13"/>
  <c r="G11" i="13"/>
  <c r="C11" i="13"/>
  <c r="AA12" i="12"/>
  <c r="W12" i="12"/>
  <c r="S12" i="12"/>
  <c r="O12" i="12"/>
  <c r="K12" i="12"/>
  <c r="G12" i="12"/>
  <c r="C12" i="12"/>
  <c r="AA11" i="12"/>
  <c r="W11" i="12"/>
  <c r="S11" i="12"/>
  <c r="O11" i="12"/>
  <c r="K11" i="12"/>
  <c r="G11" i="12"/>
  <c r="C11" i="12"/>
  <c r="AA12" i="2"/>
  <c r="AA11" i="2"/>
  <c r="W12" i="2"/>
  <c r="W11" i="2"/>
  <c r="S12" i="2"/>
  <c r="S11" i="2"/>
  <c r="O12" i="2"/>
  <c r="O11" i="2"/>
  <c r="K12" i="2"/>
  <c r="K11" i="2"/>
  <c r="G12" i="2"/>
  <c r="G11" i="2"/>
  <c r="C12" i="2"/>
  <c r="AA53" i="21"/>
  <c r="W53" i="21"/>
  <c r="S53" i="21"/>
  <c r="O53" i="21"/>
  <c r="K53" i="21"/>
  <c r="G53" i="21"/>
  <c r="AA142" i="20"/>
  <c r="W142" i="20"/>
  <c r="S142" i="20"/>
  <c r="O142" i="20"/>
  <c r="K142" i="20"/>
  <c r="G142" i="20"/>
  <c r="AA142" i="19"/>
  <c r="W142" i="19"/>
  <c r="S142" i="19"/>
  <c r="O142" i="19"/>
  <c r="K142" i="19"/>
  <c r="G142" i="19"/>
  <c r="AA142" i="18"/>
  <c r="W142" i="18"/>
  <c r="S142" i="18"/>
  <c r="O142" i="18"/>
  <c r="K142" i="18"/>
  <c r="G142" i="18"/>
  <c r="AA142" i="17"/>
  <c r="W142" i="17"/>
  <c r="S142" i="17"/>
  <c r="O142" i="17"/>
  <c r="K142" i="17"/>
  <c r="G142" i="17"/>
  <c r="AA142" i="16"/>
  <c r="W142" i="16"/>
  <c r="S142" i="16"/>
  <c r="O142" i="16"/>
  <c r="K142" i="16"/>
  <c r="G142" i="16"/>
  <c r="AA142" i="14"/>
  <c r="W142" i="14"/>
  <c r="S142" i="14"/>
  <c r="O142" i="14"/>
  <c r="K142" i="14"/>
  <c r="G142" i="14"/>
  <c r="AA142" i="13"/>
  <c r="W142" i="13"/>
  <c r="S142" i="13"/>
  <c r="O142" i="13"/>
  <c r="K142" i="13"/>
  <c r="G142" i="13"/>
  <c r="AA142" i="12"/>
  <c r="W142" i="12"/>
  <c r="S142" i="12"/>
  <c r="O142" i="12"/>
  <c r="K142" i="12"/>
  <c r="G142" i="12"/>
  <c r="AA142" i="2"/>
  <c r="W142" i="2"/>
  <c r="S142" i="2"/>
  <c r="O142" i="2"/>
  <c r="K142" i="2"/>
  <c r="G142" i="2"/>
  <c r="P108" i="20" l="1"/>
  <c r="P108" i="19"/>
  <c r="P108" i="18"/>
  <c r="T108" i="17"/>
  <c r="T108" i="16"/>
  <c r="P108" i="14"/>
  <c r="T108" i="13"/>
  <c r="T108" i="12"/>
  <c r="AD109" i="2"/>
  <c r="T110" i="2"/>
  <c r="AD110" i="1"/>
  <c r="X149" i="1"/>
  <c r="X51" i="21" s="1"/>
  <c r="L145" i="1"/>
  <c r="L47" i="21" s="1"/>
  <c r="P148" i="1"/>
  <c r="P50" i="21" s="1"/>
  <c r="L50" i="21"/>
  <c r="L146" i="1"/>
  <c r="T148" i="1"/>
  <c r="T50" i="21" s="1"/>
  <c r="AB149" i="1"/>
  <c r="P147" i="1"/>
  <c r="P49" i="21" s="1"/>
  <c r="H114" i="1"/>
  <c r="Z112" i="2"/>
  <c r="F112" i="2"/>
  <c r="N112" i="2"/>
  <c r="V112" i="2"/>
  <c r="R112" i="2"/>
  <c r="J112" i="2"/>
  <c r="L88" i="1"/>
  <c r="L108" i="1"/>
  <c r="D103" i="1"/>
  <c r="T108" i="20" l="1"/>
  <c r="T108" i="19"/>
  <c r="T108" i="18"/>
  <c r="AB108" i="17"/>
  <c r="X108" i="17"/>
  <c r="AD108" i="17" s="1"/>
  <c r="AB108" i="16"/>
  <c r="X108" i="16"/>
  <c r="AD108" i="16" s="1"/>
  <c r="T108" i="14"/>
  <c r="AB108" i="13"/>
  <c r="X108" i="13"/>
  <c r="AD108" i="13" s="1"/>
  <c r="AB108" i="12"/>
  <c r="X108" i="12"/>
  <c r="AB110" i="2"/>
  <c r="X110" i="2"/>
  <c r="X148" i="1"/>
  <c r="AB148" i="1" s="1"/>
  <c r="P145" i="1"/>
  <c r="T145" i="1" s="1"/>
  <c r="T47" i="21" s="1"/>
  <c r="AD149" i="1"/>
  <c r="AB51" i="21"/>
  <c r="AD51" i="21" s="1"/>
  <c r="L48" i="21"/>
  <c r="P146" i="1"/>
  <c r="T146" i="1"/>
  <c r="T48" i="21" s="1"/>
  <c r="T147" i="1"/>
  <c r="T49" i="21" s="1"/>
  <c r="AD69" i="1"/>
  <c r="H103" i="1"/>
  <c r="D104" i="1"/>
  <c r="P108" i="1"/>
  <c r="P114" i="1" s="1"/>
  <c r="P88" i="1"/>
  <c r="L114" i="1"/>
  <c r="AB112" i="2"/>
  <c r="X112" i="2"/>
  <c r="T112" i="2"/>
  <c r="P112" i="2"/>
  <c r="L112" i="2"/>
  <c r="H112" i="2"/>
  <c r="D112" i="2"/>
  <c r="AD108" i="12" l="1"/>
  <c r="AB108" i="20"/>
  <c r="X108" i="20"/>
  <c r="AD108" i="20" s="1"/>
  <c r="AB108" i="19"/>
  <c r="X108" i="19"/>
  <c r="X108" i="18"/>
  <c r="AB108" i="18"/>
  <c r="AB108" i="14"/>
  <c r="X108" i="14"/>
  <c r="AD110" i="2"/>
  <c r="P47" i="21"/>
  <c r="X147" i="1"/>
  <c r="X49" i="21" s="1"/>
  <c r="X50" i="21"/>
  <c r="AD148" i="1"/>
  <c r="AB50" i="21"/>
  <c r="P48" i="21"/>
  <c r="X146" i="1"/>
  <c r="X48" i="21" s="1"/>
  <c r="X145" i="1"/>
  <c r="X47" i="21" s="1"/>
  <c r="AD18" i="1"/>
  <c r="AD68" i="1"/>
  <c r="AD29" i="1"/>
  <c r="AD57" i="1"/>
  <c r="AD22" i="1"/>
  <c r="AD112" i="2"/>
  <c r="T88" i="1"/>
  <c r="T108" i="1"/>
  <c r="T114" i="1" s="1"/>
  <c r="AD16" i="1"/>
  <c r="H104" i="1"/>
  <c r="H105" i="1" s="1"/>
  <c r="H150" i="1" s="1"/>
  <c r="L103" i="1"/>
  <c r="D105" i="1"/>
  <c r="D150" i="1" s="1"/>
  <c r="D151" i="1" s="1"/>
  <c r="F108" i="2"/>
  <c r="J108" i="2" s="1"/>
  <c r="N108" i="2" s="1"/>
  <c r="R108" i="2" s="1"/>
  <c r="V108" i="2" s="1"/>
  <c r="Z108" i="2" s="1"/>
  <c r="AD108" i="19" l="1"/>
  <c r="AD108" i="14"/>
  <c r="AD108" i="18"/>
  <c r="AD86" i="1"/>
  <c r="AD40" i="1"/>
  <c r="AB147" i="1"/>
  <c r="AB49" i="21" s="1"/>
  <c r="AD49" i="21" s="1"/>
  <c r="AD50" i="21"/>
  <c r="AB146" i="1"/>
  <c r="AD146" i="1" s="1"/>
  <c r="AB145" i="1"/>
  <c r="AD53" i="1"/>
  <c r="AD30" i="1"/>
  <c r="AD58" i="1"/>
  <c r="AD63" i="1"/>
  <c r="AD66" i="1"/>
  <c r="AD23" i="1"/>
  <c r="AD42" i="1"/>
  <c r="AD32" i="1"/>
  <c r="AD65" i="1"/>
  <c r="AD49" i="1"/>
  <c r="AD38" i="1"/>
  <c r="AD51" i="1"/>
  <c r="AD44" i="1"/>
  <c r="AD71" i="1"/>
  <c r="AD76" i="1"/>
  <c r="AD31" i="1"/>
  <c r="AD55" i="1"/>
  <c r="X88" i="1"/>
  <c r="AD17" i="1"/>
  <c r="AD25" i="1"/>
  <c r="AD19" i="1"/>
  <c r="AB88" i="1"/>
  <c r="AB108" i="1"/>
  <c r="X108" i="1"/>
  <c r="X114" i="1" s="1"/>
  <c r="AD37" i="1"/>
  <c r="D144" i="1"/>
  <c r="P104" i="1"/>
  <c r="AD67" i="1"/>
  <c r="AD70" i="1"/>
  <c r="H144" i="1"/>
  <c r="P103" i="1"/>
  <c r="AD21" i="1"/>
  <c r="L104" i="1"/>
  <c r="L105" i="1" s="1"/>
  <c r="L150" i="1" s="1"/>
  <c r="AD81" i="1"/>
  <c r="AD85" i="1"/>
  <c r="AD80" i="1"/>
  <c r="AD136" i="20"/>
  <c r="AD136" i="19"/>
  <c r="AD136" i="18"/>
  <c r="AD136" i="17"/>
  <c r="AD136" i="16"/>
  <c r="AD136" i="14"/>
  <c r="AD136" i="13"/>
  <c r="AD136" i="12"/>
  <c r="AD136" i="2"/>
  <c r="D108" i="2"/>
  <c r="D152" i="1" l="1"/>
  <c r="D57" i="21" s="1"/>
  <c r="H151" i="1"/>
  <c r="H152" i="1" s="1"/>
  <c r="AD147" i="1"/>
  <c r="AD41" i="1"/>
  <c r="AB48" i="21"/>
  <c r="AD48" i="21" s="1"/>
  <c r="AB47" i="21"/>
  <c r="AD145" i="1"/>
  <c r="T103" i="1"/>
  <c r="AD34" i="1"/>
  <c r="AD83" i="1"/>
  <c r="AD54" i="1"/>
  <c r="AD20" i="1"/>
  <c r="AD36" i="1"/>
  <c r="AD62" i="1"/>
  <c r="AD45" i="1"/>
  <c r="AD88" i="1"/>
  <c r="AD64" i="1"/>
  <c r="AB114" i="1"/>
  <c r="AD114" i="1" s="1"/>
  <c r="AD39" i="1"/>
  <c r="AD52" i="1"/>
  <c r="AD56" i="1"/>
  <c r="AD43" i="1"/>
  <c r="AD50" i="1"/>
  <c r="AD24" i="1"/>
  <c r="P105" i="1"/>
  <c r="L144" i="1"/>
  <c r="L151" i="1" s="1"/>
  <c r="AD75" i="1"/>
  <c r="AD108" i="1"/>
  <c r="D114" i="2"/>
  <c r="L108" i="2"/>
  <c r="L114" i="2" s="1"/>
  <c r="H108" i="2"/>
  <c r="P150" i="1" l="1"/>
  <c r="AD47" i="21"/>
  <c r="AD78" i="1"/>
  <c r="AD47" i="1"/>
  <c r="AB103" i="1"/>
  <c r="AD27" i="1"/>
  <c r="X103" i="1"/>
  <c r="AD60" i="1"/>
  <c r="AB104" i="1"/>
  <c r="P144" i="1"/>
  <c r="L152" i="1"/>
  <c r="AD73" i="1"/>
  <c r="T104" i="1"/>
  <c r="P108" i="2"/>
  <c r="P114" i="2" s="1"/>
  <c r="H114" i="2"/>
  <c r="P151" i="1" l="1"/>
  <c r="P152" i="1" s="1"/>
  <c r="AD103" i="1"/>
  <c r="AB105" i="1"/>
  <c r="T105" i="1"/>
  <c r="T150" i="1" s="1"/>
  <c r="X104" i="1"/>
  <c r="X105" i="1" s="1"/>
  <c r="X150" i="1" s="1"/>
  <c r="T108" i="2"/>
  <c r="T114" i="2" s="1"/>
  <c r="AD116" i="2"/>
  <c r="AB138" i="2"/>
  <c r="X138" i="2"/>
  <c r="T138" i="2"/>
  <c r="P138" i="2"/>
  <c r="L138" i="2"/>
  <c r="H138" i="2"/>
  <c r="D138" i="2"/>
  <c r="AD137" i="2"/>
  <c r="AD135" i="2"/>
  <c r="AD134" i="2"/>
  <c r="AD132" i="2"/>
  <c r="AB130" i="2"/>
  <c r="X130" i="2"/>
  <c r="T130" i="2"/>
  <c r="P130" i="2"/>
  <c r="L130" i="2"/>
  <c r="H130" i="2"/>
  <c r="D130" i="2"/>
  <c r="AD129" i="2"/>
  <c r="AD128" i="2"/>
  <c r="AB125" i="2"/>
  <c r="X125" i="2"/>
  <c r="T125" i="2"/>
  <c r="P125" i="2"/>
  <c r="L125" i="2"/>
  <c r="D125" i="2"/>
  <c r="H125" i="2"/>
  <c r="AD124" i="2"/>
  <c r="AD123" i="2"/>
  <c r="AD122" i="2"/>
  <c r="AD121" i="2"/>
  <c r="D86" i="2"/>
  <c r="D85" i="2"/>
  <c r="D81" i="2"/>
  <c r="D80" i="2"/>
  <c r="D76" i="2"/>
  <c r="D75" i="2"/>
  <c r="D71" i="2"/>
  <c r="D70" i="2"/>
  <c r="D69" i="2"/>
  <c r="D68" i="2"/>
  <c r="D67" i="2"/>
  <c r="D66" i="2"/>
  <c r="D65" i="2"/>
  <c r="D64" i="2"/>
  <c r="D63" i="2"/>
  <c r="D62" i="2"/>
  <c r="D58" i="2"/>
  <c r="D57" i="2"/>
  <c r="D56" i="2"/>
  <c r="D55" i="2"/>
  <c r="D54" i="2"/>
  <c r="D53" i="2"/>
  <c r="D52" i="2"/>
  <c r="D51" i="2"/>
  <c r="D50" i="2"/>
  <c r="D49" i="2"/>
  <c r="D45" i="2"/>
  <c r="D44" i="2"/>
  <c r="D43" i="2"/>
  <c r="D42" i="2"/>
  <c r="D41" i="2"/>
  <c r="D40" i="2"/>
  <c r="D39" i="2"/>
  <c r="D38" i="2"/>
  <c r="D37" i="2"/>
  <c r="D36" i="2"/>
  <c r="D32" i="2"/>
  <c r="D31" i="2"/>
  <c r="D30" i="2"/>
  <c r="D29" i="2"/>
  <c r="D25" i="2"/>
  <c r="D24" i="2"/>
  <c r="D23" i="2"/>
  <c r="D22" i="2"/>
  <c r="D21" i="2"/>
  <c r="D20" i="2"/>
  <c r="D19" i="2"/>
  <c r="D18" i="2"/>
  <c r="D17" i="2"/>
  <c r="AB13" i="2"/>
  <c r="X13" i="2"/>
  <c r="T13" i="2"/>
  <c r="P13" i="2"/>
  <c r="D13" i="2"/>
  <c r="H13" i="2"/>
  <c r="L13" i="2"/>
  <c r="AA10" i="2"/>
  <c r="W10" i="2"/>
  <c r="S10" i="2"/>
  <c r="O10" i="2"/>
  <c r="K10" i="2"/>
  <c r="G10" i="2"/>
  <c r="C10" i="2"/>
  <c r="AA6" i="21"/>
  <c r="W6" i="21"/>
  <c r="S6" i="21"/>
  <c r="O6" i="21"/>
  <c r="K6" i="21"/>
  <c r="G6" i="21"/>
  <c r="C6" i="21"/>
  <c r="AA10" i="20"/>
  <c r="W10" i="20"/>
  <c r="S10" i="20"/>
  <c r="O10" i="20"/>
  <c r="K10" i="20"/>
  <c r="G10" i="20"/>
  <c r="C10" i="20"/>
  <c r="AA10" i="19"/>
  <c r="W10" i="19"/>
  <c r="S10" i="19"/>
  <c r="O10" i="19"/>
  <c r="K10" i="19"/>
  <c r="G10" i="19"/>
  <c r="C10" i="19"/>
  <c r="AA10" i="18"/>
  <c r="W10" i="18"/>
  <c r="S10" i="18"/>
  <c r="O10" i="18"/>
  <c r="K10" i="18"/>
  <c r="G10" i="18"/>
  <c r="C10" i="18"/>
  <c r="AA10" i="17"/>
  <c r="W10" i="17"/>
  <c r="S10" i="17"/>
  <c r="O10" i="17"/>
  <c r="K10" i="17"/>
  <c r="G10" i="17"/>
  <c r="C10" i="17"/>
  <c r="AA10" i="16"/>
  <c r="W10" i="16"/>
  <c r="S10" i="16"/>
  <c r="O10" i="16"/>
  <c r="K10" i="16"/>
  <c r="G10" i="16"/>
  <c r="C10" i="16"/>
  <c r="AA10" i="14"/>
  <c r="W10" i="14"/>
  <c r="S10" i="14"/>
  <c r="O10" i="14"/>
  <c r="K10" i="14"/>
  <c r="G10" i="14"/>
  <c r="C10" i="14"/>
  <c r="AA10" i="13"/>
  <c r="W10" i="13"/>
  <c r="S10" i="13"/>
  <c r="O10" i="13"/>
  <c r="K10" i="13"/>
  <c r="G10" i="13"/>
  <c r="C10" i="13"/>
  <c r="AA10" i="12"/>
  <c r="W10" i="12"/>
  <c r="S10" i="12"/>
  <c r="O10" i="12"/>
  <c r="K10" i="12"/>
  <c r="G10" i="12"/>
  <c r="C10" i="12"/>
  <c r="AB36" i="21"/>
  <c r="X36" i="21"/>
  <c r="T36" i="21"/>
  <c r="P36" i="21"/>
  <c r="L36" i="21"/>
  <c r="H36" i="21"/>
  <c r="AB138" i="13"/>
  <c r="X138" i="13"/>
  <c r="T138" i="13"/>
  <c r="P138" i="13"/>
  <c r="L138" i="13"/>
  <c r="H138" i="13"/>
  <c r="D49" i="12"/>
  <c r="D53" i="12"/>
  <c r="D69" i="12"/>
  <c r="D138" i="13"/>
  <c r="D36" i="21"/>
  <c r="C7" i="21"/>
  <c r="C8" i="21"/>
  <c r="G8" i="21"/>
  <c r="G7" i="21"/>
  <c r="K7" i="21"/>
  <c r="K8" i="21"/>
  <c r="O8" i="21"/>
  <c r="O7" i="21"/>
  <c r="S7" i="21"/>
  <c r="S8" i="21"/>
  <c r="W7" i="21"/>
  <c r="W8" i="21"/>
  <c r="AA8" i="21"/>
  <c r="AA7" i="21"/>
  <c r="D17" i="20"/>
  <c r="D18" i="20"/>
  <c r="D19" i="20"/>
  <c r="D20" i="20"/>
  <c r="D21" i="20"/>
  <c r="D22" i="20"/>
  <c r="D23" i="20"/>
  <c r="D24" i="20"/>
  <c r="D25" i="20"/>
  <c r="D29" i="20"/>
  <c r="D30" i="20"/>
  <c r="D31" i="20"/>
  <c r="D32" i="20"/>
  <c r="D36" i="20"/>
  <c r="D37" i="20"/>
  <c r="D38" i="20"/>
  <c r="D39" i="20"/>
  <c r="D40" i="20"/>
  <c r="D41" i="20"/>
  <c r="D42" i="20"/>
  <c r="D43" i="20"/>
  <c r="D44" i="20"/>
  <c r="D45" i="20"/>
  <c r="D49" i="20"/>
  <c r="D50" i="20"/>
  <c r="D51" i="20"/>
  <c r="D52" i="20"/>
  <c r="D53" i="20"/>
  <c r="D54" i="20"/>
  <c r="D55" i="20"/>
  <c r="D56" i="20"/>
  <c r="D57" i="20"/>
  <c r="D58" i="20"/>
  <c r="D62" i="20"/>
  <c r="D63" i="20"/>
  <c r="D64" i="20"/>
  <c r="D65" i="20"/>
  <c r="D66" i="20"/>
  <c r="D67" i="20"/>
  <c r="D68" i="20"/>
  <c r="D69" i="20"/>
  <c r="D70" i="20"/>
  <c r="D71" i="20"/>
  <c r="D75" i="20"/>
  <c r="D76" i="20"/>
  <c r="D80" i="20"/>
  <c r="D81" i="20"/>
  <c r="D85" i="20"/>
  <c r="D86" i="20"/>
  <c r="D125" i="20"/>
  <c r="D130" i="20"/>
  <c r="D138" i="20"/>
  <c r="H125" i="20"/>
  <c r="H130" i="20"/>
  <c r="H138" i="20"/>
  <c r="L125" i="20"/>
  <c r="L130" i="20"/>
  <c r="L138" i="20"/>
  <c r="P125" i="20"/>
  <c r="P130" i="20"/>
  <c r="P138" i="20"/>
  <c r="T125" i="20"/>
  <c r="T130" i="20"/>
  <c r="T138" i="20"/>
  <c r="X125" i="20"/>
  <c r="X130" i="20"/>
  <c r="X138" i="20"/>
  <c r="AB125" i="20"/>
  <c r="AB130" i="20"/>
  <c r="AB138" i="20"/>
  <c r="AD137" i="20"/>
  <c r="AD135" i="20"/>
  <c r="AD134" i="20"/>
  <c r="AD132" i="20"/>
  <c r="AD129" i="20"/>
  <c r="AD128" i="20"/>
  <c r="AD124" i="20"/>
  <c r="AD123" i="20"/>
  <c r="AD122" i="20"/>
  <c r="AD121" i="20"/>
  <c r="AD116" i="20"/>
  <c r="D13" i="20"/>
  <c r="H13" i="20"/>
  <c r="L13" i="20"/>
  <c r="P13" i="20"/>
  <c r="T13" i="20"/>
  <c r="X13" i="20"/>
  <c r="AB13" i="20"/>
  <c r="D17" i="19"/>
  <c r="D18" i="19"/>
  <c r="D19" i="19"/>
  <c r="D20" i="19"/>
  <c r="D21" i="19"/>
  <c r="D22" i="19"/>
  <c r="D23" i="19"/>
  <c r="D24" i="19"/>
  <c r="D25" i="19"/>
  <c r="D29" i="19"/>
  <c r="D30" i="19"/>
  <c r="D31" i="19"/>
  <c r="D32" i="19"/>
  <c r="D36" i="19"/>
  <c r="D37" i="19"/>
  <c r="D38" i="19"/>
  <c r="D39" i="19"/>
  <c r="D40" i="19"/>
  <c r="D41" i="19"/>
  <c r="D42" i="19"/>
  <c r="D43" i="19"/>
  <c r="D44" i="19"/>
  <c r="D45" i="19"/>
  <c r="D49" i="19"/>
  <c r="D50" i="19"/>
  <c r="D51" i="19"/>
  <c r="D52" i="19"/>
  <c r="D53" i="19"/>
  <c r="D54" i="19"/>
  <c r="D55" i="19"/>
  <c r="D56" i="19"/>
  <c r="D57" i="19"/>
  <c r="D58" i="19"/>
  <c r="D62" i="19"/>
  <c r="D63" i="19"/>
  <c r="D64" i="19"/>
  <c r="D65" i="19"/>
  <c r="D66" i="19"/>
  <c r="D67" i="19"/>
  <c r="D68" i="19"/>
  <c r="D69" i="19"/>
  <c r="D70" i="19"/>
  <c r="D71" i="19"/>
  <c r="D75" i="19"/>
  <c r="D78" i="19" s="1"/>
  <c r="D76" i="19"/>
  <c r="D80" i="19"/>
  <c r="D81" i="19"/>
  <c r="D85" i="19"/>
  <c r="D86" i="19"/>
  <c r="D125" i="19"/>
  <c r="D130" i="19"/>
  <c r="D138" i="19"/>
  <c r="H125" i="19"/>
  <c r="H130" i="19"/>
  <c r="H138" i="19"/>
  <c r="L125" i="19"/>
  <c r="L130" i="19"/>
  <c r="L138" i="19"/>
  <c r="P125" i="19"/>
  <c r="P130" i="19"/>
  <c r="P138" i="19"/>
  <c r="T125" i="19"/>
  <c r="T130" i="19"/>
  <c r="T138" i="19"/>
  <c r="X125" i="19"/>
  <c r="X130" i="19"/>
  <c r="X138" i="19"/>
  <c r="AB125" i="19"/>
  <c r="AB130" i="19"/>
  <c r="AB138" i="19"/>
  <c r="AD137" i="19"/>
  <c r="AD135" i="19"/>
  <c r="AD134" i="19"/>
  <c r="AD132" i="19"/>
  <c r="AD129" i="19"/>
  <c r="AD128" i="19"/>
  <c r="AD124" i="19"/>
  <c r="AD123" i="19"/>
  <c r="AD122" i="19"/>
  <c r="AD121" i="19"/>
  <c r="AD116" i="19"/>
  <c r="D13" i="19"/>
  <c r="H13" i="19"/>
  <c r="L13" i="19"/>
  <c r="P13" i="19"/>
  <c r="T13" i="19"/>
  <c r="X13" i="19"/>
  <c r="AB13" i="19"/>
  <c r="D17" i="18"/>
  <c r="D18" i="18"/>
  <c r="D19" i="18"/>
  <c r="D20" i="18"/>
  <c r="D21" i="18"/>
  <c r="D22" i="18"/>
  <c r="D23" i="18"/>
  <c r="D24" i="18"/>
  <c r="D25" i="18"/>
  <c r="D29" i="18"/>
  <c r="D30" i="18"/>
  <c r="D31" i="18"/>
  <c r="D32" i="18"/>
  <c r="D36" i="18"/>
  <c r="D37" i="18"/>
  <c r="D38" i="18"/>
  <c r="D39" i="18"/>
  <c r="D40" i="18"/>
  <c r="D41" i="18"/>
  <c r="D42" i="18"/>
  <c r="D43" i="18"/>
  <c r="D44" i="18"/>
  <c r="D45" i="18"/>
  <c r="D49" i="18"/>
  <c r="D50" i="18"/>
  <c r="D51" i="18"/>
  <c r="D52" i="18"/>
  <c r="D53" i="18"/>
  <c r="D54" i="18"/>
  <c r="D55" i="18"/>
  <c r="D56" i="18"/>
  <c r="D57" i="18"/>
  <c r="D58" i="18"/>
  <c r="D62" i="18"/>
  <c r="D63" i="18"/>
  <c r="D64" i="18"/>
  <c r="D65" i="18"/>
  <c r="D66" i="18"/>
  <c r="D67" i="18"/>
  <c r="D68" i="18"/>
  <c r="D69" i="18"/>
  <c r="D70" i="18"/>
  <c r="D71" i="18"/>
  <c r="D75" i="18"/>
  <c r="D76" i="18"/>
  <c r="D80" i="18"/>
  <c r="D81" i="18"/>
  <c r="D83" i="18" s="1"/>
  <c r="D85" i="18"/>
  <c r="D86" i="18"/>
  <c r="D125" i="18"/>
  <c r="D130" i="18"/>
  <c r="D138" i="18"/>
  <c r="H125" i="18"/>
  <c r="H130" i="18"/>
  <c r="H138" i="18"/>
  <c r="L125" i="18"/>
  <c r="L130" i="18"/>
  <c r="L138" i="18"/>
  <c r="P125" i="18"/>
  <c r="P130" i="18"/>
  <c r="P138" i="18"/>
  <c r="T125" i="18"/>
  <c r="T130" i="18"/>
  <c r="T138" i="18"/>
  <c r="X125" i="18"/>
  <c r="X130" i="18"/>
  <c r="AB130" i="18"/>
  <c r="X138" i="18"/>
  <c r="AB125" i="18"/>
  <c r="AB138" i="18"/>
  <c r="AD137" i="18"/>
  <c r="AD135" i="18"/>
  <c r="AD134" i="18"/>
  <c r="AD132" i="18"/>
  <c r="AD129" i="18"/>
  <c r="AD128" i="18"/>
  <c r="AD124" i="18"/>
  <c r="AD123" i="18"/>
  <c r="AD122" i="18"/>
  <c r="AD121" i="18"/>
  <c r="AD116" i="18"/>
  <c r="D13" i="18"/>
  <c r="H13" i="18"/>
  <c r="L13" i="18"/>
  <c r="P13" i="18"/>
  <c r="T13" i="18"/>
  <c r="X13" i="18"/>
  <c r="AB13" i="18"/>
  <c r="D17" i="17"/>
  <c r="D18" i="17"/>
  <c r="D19" i="17"/>
  <c r="D20" i="17"/>
  <c r="D21" i="17"/>
  <c r="D22" i="17"/>
  <c r="D23" i="17"/>
  <c r="D24" i="17"/>
  <c r="D25" i="17"/>
  <c r="D29" i="17"/>
  <c r="D30" i="17"/>
  <c r="D31" i="17"/>
  <c r="D32" i="17"/>
  <c r="D36" i="17"/>
  <c r="D37" i="17"/>
  <c r="D38" i="17"/>
  <c r="D39" i="17"/>
  <c r="D40" i="17"/>
  <c r="D41" i="17"/>
  <c r="D42" i="17"/>
  <c r="D43" i="17"/>
  <c r="D44" i="17"/>
  <c r="D45" i="17"/>
  <c r="D49" i="17"/>
  <c r="D50" i="17"/>
  <c r="D51" i="17"/>
  <c r="D52" i="17"/>
  <c r="D53" i="17"/>
  <c r="D54" i="17"/>
  <c r="D55" i="17"/>
  <c r="D56" i="17"/>
  <c r="D57" i="17"/>
  <c r="D58" i="17"/>
  <c r="D62" i="17"/>
  <c r="D63" i="17"/>
  <c r="D64" i="17"/>
  <c r="D65" i="17"/>
  <c r="D66" i="17"/>
  <c r="D67" i="17"/>
  <c r="D68" i="17"/>
  <c r="D69" i="17"/>
  <c r="D70" i="17"/>
  <c r="D71" i="17"/>
  <c r="D75" i="17"/>
  <c r="D76" i="17"/>
  <c r="D80" i="17"/>
  <c r="D81" i="17"/>
  <c r="D85" i="17"/>
  <c r="D86" i="17"/>
  <c r="D125" i="17"/>
  <c r="D130" i="17"/>
  <c r="D138" i="17"/>
  <c r="H125" i="17"/>
  <c r="H130" i="17"/>
  <c r="H138" i="17"/>
  <c r="L125" i="17"/>
  <c r="L130" i="17"/>
  <c r="L138" i="17"/>
  <c r="P125" i="17"/>
  <c r="P130" i="17"/>
  <c r="P138" i="17"/>
  <c r="T125" i="17"/>
  <c r="T130" i="17"/>
  <c r="T138" i="17"/>
  <c r="X125" i="17"/>
  <c r="X130" i="17"/>
  <c r="X138" i="17"/>
  <c r="AB125" i="17"/>
  <c r="AB130" i="17"/>
  <c r="AB138" i="17"/>
  <c r="AD137" i="17"/>
  <c r="AD135" i="17"/>
  <c r="AD134" i="17"/>
  <c r="AD132" i="17"/>
  <c r="AD129" i="17"/>
  <c r="AD128" i="17"/>
  <c r="AD124" i="17"/>
  <c r="AD123" i="17"/>
  <c r="AD121" i="17"/>
  <c r="AD116" i="17"/>
  <c r="D13" i="17"/>
  <c r="H13" i="17"/>
  <c r="L13" i="17"/>
  <c r="P13" i="17"/>
  <c r="T13" i="17"/>
  <c r="X13" i="17"/>
  <c r="AB13" i="17"/>
  <c r="D17" i="16"/>
  <c r="D18" i="16"/>
  <c r="D19" i="16"/>
  <c r="D20" i="16"/>
  <c r="D21" i="16"/>
  <c r="D22" i="16"/>
  <c r="D23" i="16"/>
  <c r="D24" i="16"/>
  <c r="D25" i="16"/>
  <c r="D29" i="16"/>
  <c r="D30" i="16"/>
  <c r="D31" i="16"/>
  <c r="D32" i="16"/>
  <c r="D36" i="16"/>
  <c r="D37" i="16"/>
  <c r="D38" i="16"/>
  <c r="D39" i="16"/>
  <c r="D40" i="16"/>
  <c r="D41" i="16"/>
  <c r="D42" i="16"/>
  <c r="D43" i="16"/>
  <c r="D44" i="16"/>
  <c r="D45" i="16"/>
  <c r="D49" i="16"/>
  <c r="D50" i="16"/>
  <c r="D51" i="16"/>
  <c r="D52" i="16"/>
  <c r="D53" i="16"/>
  <c r="D54" i="16"/>
  <c r="D55" i="16"/>
  <c r="D56" i="16"/>
  <c r="D57" i="16"/>
  <c r="D58" i="16"/>
  <c r="D62" i="16"/>
  <c r="D63" i="16"/>
  <c r="D64" i="16"/>
  <c r="D65" i="16"/>
  <c r="D66" i="16"/>
  <c r="D67" i="16"/>
  <c r="D68" i="16"/>
  <c r="D69" i="16"/>
  <c r="D70" i="16"/>
  <c r="D71" i="16"/>
  <c r="D75" i="16"/>
  <c r="D76" i="16"/>
  <c r="D80" i="16"/>
  <c r="D81" i="16"/>
  <c r="D85" i="16"/>
  <c r="D86" i="16"/>
  <c r="D125" i="16"/>
  <c r="D130" i="16"/>
  <c r="D138" i="16"/>
  <c r="H125" i="16"/>
  <c r="H130" i="16"/>
  <c r="H138" i="16"/>
  <c r="L125" i="16"/>
  <c r="L130" i="16"/>
  <c r="L138" i="16"/>
  <c r="P125" i="16"/>
  <c r="P130" i="16"/>
  <c r="P138" i="16"/>
  <c r="T125" i="16"/>
  <c r="T130" i="16"/>
  <c r="T138" i="16"/>
  <c r="X125" i="16"/>
  <c r="X130" i="16"/>
  <c r="X138" i="16"/>
  <c r="AB125" i="16"/>
  <c r="AB130" i="16"/>
  <c r="AB138" i="16"/>
  <c r="AD137" i="16"/>
  <c r="AD135" i="16"/>
  <c r="AD134" i="16"/>
  <c r="AD132" i="16"/>
  <c r="AD129" i="16"/>
  <c r="AD128" i="16"/>
  <c r="AD124" i="16"/>
  <c r="AD123" i="16"/>
  <c r="AD122" i="16"/>
  <c r="AD121" i="16"/>
  <c r="AD116" i="16"/>
  <c r="D13" i="16"/>
  <c r="H13" i="16"/>
  <c r="L13" i="16"/>
  <c r="P13" i="16"/>
  <c r="T13" i="16"/>
  <c r="X13" i="16"/>
  <c r="AB13" i="16"/>
  <c r="D17" i="14"/>
  <c r="D18" i="14"/>
  <c r="D19" i="14"/>
  <c r="D20" i="14"/>
  <c r="D21" i="14"/>
  <c r="D22" i="14"/>
  <c r="D23" i="14"/>
  <c r="D24" i="14"/>
  <c r="D25" i="14"/>
  <c r="D29" i="14"/>
  <c r="D30" i="14"/>
  <c r="D31" i="14"/>
  <c r="D32" i="14"/>
  <c r="D36" i="14"/>
  <c r="D37" i="14"/>
  <c r="D38" i="14"/>
  <c r="D39" i="14"/>
  <c r="D40" i="14"/>
  <c r="D41" i="14"/>
  <c r="D42" i="14"/>
  <c r="D43" i="14"/>
  <c r="D44" i="14"/>
  <c r="D45" i="14"/>
  <c r="D49" i="14"/>
  <c r="D50" i="14"/>
  <c r="D51" i="14"/>
  <c r="D52" i="14"/>
  <c r="D53" i="14"/>
  <c r="D54" i="14"/>
  <c r="D55" i="14"/>
  <c r="D56" i="14"/>
  <c r="D57" i="14"/>
  <c r="D58" i="14"/>
  <c r="D62" i="14"/>
  <c r="D63" i="14"/>
  <c r="D64" i="14"/>
  <c r="D65" i="14"/>
  <c r="D66" i="14"/>
  <c r="D67" i="14"/>
  <c r="D68" i="14"/>
  <c r="D69" i="14"/>
  <c r="D70" i="14"/>
  <c r="D71" i="14"/>
  <c r="D75" i="14"/>
  <c r="D76" i="14"/>
  <c r="D80" i="14"/>
  <c r="D81" i="14"/>
  <c r="D85" i="14"/>
  <c r="D86" i="14"/>
  <c r="D125" i="14"/>
  <c r="D130" i="14"/>
  <c r="D138" i="14"/>
  <c r="H125" i="14"/>
  <c r="L125" i="14"/>
  <c r="P125" i="14"/>
  <c r="T125" i="14"/>
  <c r="X125" i="14"/>
  <c r="AB125" i="14"/>
  <c r="H130" i="14"/>
  <c r="H138" i="14"/>
  <c r="L130" i="14"/>
  <c r="L138" i="14"/>
  <c r="P130" i="14"/>
  <c r="P138" i="14"/>
  <c r="T138" i="14"/>
  <c r="X138" i="14"/>
  <c r="AB138" i="14"/>
  <c r="T130" i="14"/>
  <c r="X130" i="14"/>
  <c r="AB130" i="14"/>
  <c r="AD137" i="14"/>
  <c r="AD135" i="14"/>
  <c r="AD134" i="14"/>
  <c r="AD132" i="14"/>
  <c r="AD129" i="14"/>
  <c r="AD128" i="14"/>
  <c r="AD124" i="14"/>
  <c r="AD123" i="14"/>
  <c r="AD122" i="14"/>
  <c r="AD121" i="14"/>
  <c r="AD116" i="14"/>
  <c r="D13" i="14"/>
  <c r="H13" i="14"/>
  <c r="L13" i="14"/>
  <c r="P13" i="14"/>
  <c r="T13" i="14"/>
  <c r="X13" i="14"/>
  <c r="AB13" i="14"/>
  <c r="D17" i="13"/>
  <c r="D18" i="13"/>
  <c r="D19" i="13"/>
  <c r="D20" i="13"/>
  <c r="D21" i="13"/>
  <c r="D22" i="13"/>
  <c r="D23" i="13"/>
  <c r="D24" i="13"/>
  <c r="D25" i="13"/>
  <c r="D29" i="13"/>
  <c r="D30" i="13"/>
  <c r="D31" i="13"/>
  <c r="D32" i="13"/>
  <c r="D36" i="13"/>
  <c r="D37" i="13"/>
  <c r="D38" i="13"/>
  <c r="D39" i="13"/>
  <c r="D40" i="13"/>
  <c r="D41" i="13"/>
  <c r="D42" i="13"/>
  <c r="D43" i="13"/>
  <c r="D44" i="13"/>
  <c r="D45" i="13"/>
  <c r="D49" i="13"/>
  <c r="D50" i="13"/>
  <c r="D51" i="13"/>
  <c r="D52" i="13"/>
  <c r="D53" i="13"/>
  <c r="D54" i="13"/>
  <c r="D55" i="13"/>
  <c r="D56" i="13"/>
  <c r="D57" i="13"/>
  <c r="D58" i="13"/>
  <c r="D62" i="13"/>
  <c r="D63" i="13"/>
  <c r="D64" i="13"/>
  <c r="D65" i="13"/>
  <c r="D66" i="13"/>
  <c r="D67" i="13"/>
  <c r="D68" i="13"/>
  <c r="D69" i="13"/>
  <c r="D70" i="13"/>
  <c r="D71" i="13"/>
  <c r="D75" i="13"/>
  <c r="D76" i="13"/>
  <c r="D80" i="13"/>
  <c r="D81" i="13"/>
  <c r="D85" i="13"/>
  <c r="D86" i="13"/>
  <c r="D125" i="13"/>
  <c r="D130" i="13"/>
  <c r="H125" i="13"/>
  <c r="H130" i="13"/>
  <c r="L125" i="13"/>
  <c r="L130" i="13"/>
  <c r="P125" i="13"/>
  <c r="P130" i="13"/>
  <c r="T125" i="13"/>
  <c r="T130" i="13"/>
  <c r="X125" i="13"/>
  <c r="X130" i="13"/>
  <c r="AB125" i="13"/>
  <c r="AB130" i="13"/>
  <c r="AD137" i="13"/>
  <c r="AD135" i="13"/>
  <c r="AD134" i="13"/>
  <c r="AD132" i="13"/>
  <c r="AD129" i="13"/>
  <c r="AD128" i="13"/>
  <c r="AD124" i="13"/>
  <c r="AD123" i="13"/>
  <c r="AD122" i="13"/>
  <c r="AD121" i="13"/>
  <c r="AD116" i="13"/>
  <c r="D13" i="13"/>
  <c r="H13" i="13"/>
  <c r="L13" i="13"/>
  <c r="P13" i="13"/>
  <c r="T13" i="13"/>
  <c r="X13" i="13"/>
  <c r="AB13" i="13"/>
  <c r="D17" i="12"/>
  <c r="D18" i="12"/>
  <c r="D19" i="12"/>
  <c r="D20" i="12"/>
  <c r="D21" i="12"/>
  <c r="D22" i="12"/>
  <c r="D23" i="12"/>
  <c r="D24" i="12"/>
  <c r="D25" i="12"/>
  <c r="D29" i="12"/>
  <c r="D30" i="12"/>
  <c r="D31" i="12"/>
  <c r="D32" i="12"/>
  <c r="D36" i="12"/>
  <c r="D37" i="12"/>
  <c r="D38" i="12"/>
  <c r="D39" i="12"/>
  <c r="D40" i="12"/>
  <c r="D41" i="12"/>
  <c r="D42" i="12"/>
  <c r="D43" i="12"/>
  <c r="D44" i="12"/>
  <c r="D45" i="12"/>
  <c r="D50" i="12"/>
  <c r="D51" i="12"/>
  <c r="D52" i="12"/>
  <c r="D54" i="12"/>
  <c r="D55" i="12"/>
  <c r="D56" i="12"/>
  <c r="D57" i="12"/>
  <c r="D58" i="12"/>
  <c r="D62" i="12"/>
  <c r="D63" i="12"/>
  <c r="D64" i="12"/>
  <c r="D65" i="12"/>
  <c r="D66" i="12"/>
  <c r="D67" i="12"/>
  <c r="D68" i="12"/>
  <c r="D70" i="12"/>
  <c r="D71" i="12"/>
  <c r="D75" i="12"/>
  <c r="D76" i="12"/>
  <c r="D78" i="12" s="1"/>
  <c r="D80" i="12"/>
  <c r="D81" i="12"/>
  <c r="D85" i="12"/>
  <c r="D86" i="12"/>
  <c r="D125" i="12"/>
  <c r="D130" i="12"/>
  <c r="D138" i="12"/>
  <c r="H125" i="12"/>
  <c r="H130" i="12"/>
  <c r="H138" i="12"/>
  <c r="L125" i="12"/>
  <c r="L130" i="12"/>
  <c r="L138" i="12"/>
  <c r="P125" i="12"/>
  <c r="P130" i="12"/>
  <c r="P138" i="12"/>
  <c r="T125" i="12"/>
  <c r="T130" i="12"/>
  <c r="T138" i="12"/>
  <c r="X138" i="12"/>
  <c r="AB138" i="12"/>
  <c r="X125" i="12"/>
  <c r="X130" i="12"/>
  <c r="AB125" i="12"/>
  <c r="AB130" i="12"/>
  <c r="AD137" i="12"/>
  <c r="AD135" i="12"/>
  <c r="AD134" i="12"/>
  <c r="AD132" i="12"/>
  <c r="AD129" i="12"/>
  <c r="AD128" i="12"/>
  <c r="AD124" i="12"/>
  <c r="AD123" i="12"/>
  <c r="AD122" i="12"/>
  <c r="AD121" i="12"/>
  <c r="AD116" i="12"/>
  <c r="D13" i="12"/>
  <c r="H13" i="12"/>
  <c r="L13" i="12"/>
  <c r="P13" i="12"/>
  <c r="T13" i="12"/>
  <c r="X13" i="12"/>
  <c r="AB13" i="12"/>
  <c r="AB42" i="21"/>
  <c r="D83" i="19"/>
  <c r="D83" i="17" l="1"/>
  <c r="D88" i="20"/>
  <c r="D83" i="16"/>
  <c r="D83" i="13"/>
  <c r="D78" i="20"/>
  <c r="AD138" i="20"/>
  <c r="AD130" i="19"/>
  <c r="D88" i="16"/>
  <c r="AD130" i="16"/>
  <c r="D88" i="13"/>
  <c r="H88" i="12"/>
  <c r="AD125" i="20"/>
  <c r="D88" i="19"/>
  <c r="D73" i="19"/>
  <c r="D34" i="19"/>
  <c r="D47" i="19"/>
  <c r="D78" i="17"/>
  <c r="D60" i="14"/>
  <c r="AD125" i="13"/>
  <c r="D78" i="13"/>
  <c r="AD138" i="13"/>
  <c r="D73" i="12"/>
  <c r="D34" i="12"/>
  <c r="AB150" i="1"/>
  <c r="AD38" i="18"/>
  <c r="AD130" i="18"/>
  <c r="H88" i="17"/>
  <c r="D34" i="16"/>
  <c r="D78" i="16"/>
  <c r="D47" i="16"/>
  <c r="AD125" i="16"/>
  <c r="D27" i="16"/>
  <c r="D73" i="16"/>
  <c r="D60" i="16"/>
  <c r="D47" i="13"/>
  <c r="D73" i="13"/>
  <c r="D27" i="13"/>
  <c r="AD130" i="13"/>
  <c r="D83" i="12"/>
  <c r="AD125" i="12"/>
  <c r="D47" i="12"/>
  <c r="AD138" i="12"/>
  <c r="AB144" i="1"/>
  <c r="AB9" i="21"/>
  <c r="D9" i="21"/>
  <c r="T9" i="21"/>
  <c r="H9" i="21"/>
  <c r="AD13" i="13"/>
  <c r="AD13" i="19"/>
  <c r="T144" i="1"/>
  <c r="T151" i="1" s="1"/>
  <c r="AD105" i="1"/>
  <c r="D114" i="12"/>
  <c r="P114" i="13"/>
  <c r="X144" i="1"/>
  <c r="X151" i="1" s="1"/>
  <c r="AD104" i="1"/>
  <c r="D114" i="13"/>
  <c r="L114" i="18"/>
  <c r="H114" i="18"/>
  <c r="H114" i="16"/>
  <c r="H114" i="12"/>
  <c r="X9" i="21"/>
  <c r="P9" i="21"/>
  <c r="AD13" i="16"/>
  <c r="D78" i="2"/>
  <c r="AD13" i="18"/>
  <c r="D114" i="16"/>
  <c r="D27" i="14"/>
  <c r="D83" i="14"/>
  <c r="D88" i="14"/>
  <c r="D34" i="14"/>
  <c r="D34" i="13"/>
  <c r="H114" i="13"/>
  <c r="H88" i="13"/>
  <c r="D88" i="12"/>
  <c r="AD125" i="2"/>
  <c r="L88" i="20"/>
  <c r="D34" i="20"/>
  <c r="D12" i="21" s="1"/>
  <c r="P42" i="21"/>
  <c r="D73" i="17"/>
  <c r="D27" i="17"/>
  <c r="AD125" i="18"/>
  <c r="AD138" i="16"/>
  <c r="H88" i="14"/>
  <c r="D60" i="13"/>
  <c r="H44" i="21"/>
  <c r="X44" i="21"/>
  <c r="AD13" i="12"/>
  <c r="L44" i="21"/>
  <c r="AB44" i="21"/>
  <c r="P44" i="21"/>
  <c r="D60" i="12"/>
  <c r="D44" i="21"/>
  <c r="T44" i="21"/>
  <c r="AD130" i="2"/>
  <c r="AD13" i="2"/>
  <c r="D47" i="2"/>
  <c r="D60" i="2"/>
  <c r="D88" i="2"/>
  <c r="L9" i="21"/>
  <c r="L43" i="21"/>
  <c r="L114" i="17"/>
  <c r="L114" i="13"/>
  <c r="D114" i="20"/>
  <c r="D27" i="2"/>
  <c r="D34" i="2"/>
  <c r="D83" i="2"/>
  <c r="AD138" i="19"/>
  <c r="AD138" i="18"/>
  <c r="AB114" i="17"/>
  <c r="H114" i="17"/>
  <c r="D114" i="14"/>
  <c r="AD13" i="20"/>
  <c r="AD130" i="20"/>
  <c r="D83" i="20"/>
  <c r="D73" i="20"/>
  <c r="D60" i="20"/>
  <c r="D27" i="20"/>
  <c r="D11" i="21" s="1"/>
  <c r="D47" i="20"/>
  <c r="H43" i="21"/>
  <c r="H114" i="20"/>
  <c r="AB43" i="21"/>
  <c r="H114" i="19"/>
  <c r="D60" i="19"/>
  <c r="D27" i="19"/>
  <c r="AD125" i="19"/>
  <c r="T42" i="21"/>
  <c r="D73" i="18"/>
  <c r="D34" i="18"/>
  <c r="D27" i="18"/>
  <c r="D88" i="18"/>
  <c r="D114" i="18"/>
  <c r="D78" i="18"/>
  <c r="D60" i="18"/>
  <c r="D47" i="18"/>
  <c r="AD13" i="17"/>
  <c r="D47" i="17"/>
  <c r="P43" i="21"/>
  <c r="AD130" i="17"/>
  <c r="AD138" i="17"/>
  <c r="D42" i="21"/>
  <c r="AD125" i="17"/>
  <c r="D88" i="17"/>
  <c r="D34" i="17"/>
  <c r="D60" i="17"/>
  <c r="H88" i="16"/>
  <c r="H42" i="21"/>
  <c r="AD125" i="14"/>
  <c r="AD138" i="14"/>
  <c r="AD13" i="14"/>
  <c r="AD130" i="14"/>
  <c r="D78" i="14"/>
  <c r="D73" i="14"/>
  <c r="D47" i="14"/>
  <c r="T43" i="21"/>
  <c r="X42" i="21"/>
  <c r="T114" i="13"/>
  <c r="AD99" i="13"/>
  <c r="D27" i="12"/>
  <c r="AD130" i="12"/>
  <c r="X43" i="21"/>
  <c r="L42" i="21"/>
  <c r="D43" i="21"/>
  <c r="AD36" i="21"/>
  <c r="AD41" i="21"/>
  <c r="AD37" i="21"/>
  <c r="D73" i="2"/>
  <c r="AD138" i="2"/>
  <c r="AB108" i="2"/>
  <c r="AB114" i="2" s="1"/>
  <c r="X108" i="2"/>
  <c r="L114" i="16"/>
  <c r="AD101" i="14"/>
  <c r="AD40" i="21"/>
  <c r="AD99" i="16"/>
  <c r="AD100" i="13"/>
  <c r="X28" i="21"/>
  <c r="AD101" i="18"/>
  <c r="T30" i="21"/>
  <c r="L28" i="21"/>
  <c r="P29" i="21"/>
  <c r="AB29" i="21"/>
  <c r="AD100" i="16"/>
  <c r="D28" i="21"/>
  <c r="T29" i="21"/>
  <c r="X30" i="21"/>
  <c r="L29" i="21"/>
  <c r="L30" i="21"/>
  <c r="P28" i="21"/>
  <c r="AB28" i="21"/>
  <c r="D29" i="21"/>
  <c r="D30" i="21"/>
  <c r="P30" i="21"/>
  <c r="AB30" i="21"/>
  <c r="AD99" i="14"/>
  <c r="AD100" i="17"/>
  <c r="AD101" i="17"/>
  <c r="T28" i="21"/>
  <c r="X29" i="21"/>
  <c r="AD100" i="20"/>
  <c r="AD101" i="20"/>
  <c r="AD100" i="18"/>
  <c r="AD100" i="19"/>
  <c r="AD101" i="19"/>
  <c r="H30" i="21"/>
  <c r="AD101" i="13"/>
  <c r="AD101" i="16"/>
  <c r="H29" i="21"/>
  <c r="AD100" i="14"/>
  <c r="AD99" i="17"/>
  <c r="AD99" i="18"/>
  <c r="H28" i="21"/>
  <c r="AD99" i="19"/>
  <c r="AD99" i="20"/>
  <c r="AB151" i="1" l="1"/>
  <c r="AB152" i="1" s="1"/>
  <c r="D103" i="16"/>
  <c r="AD62" i="17"/>
  <c r="AD19" i="16"/>
  <c r="AD65" i="13"/>
  <c r="P88" i="20"/>
  <c r="AD20" i="18"/>
  <c r="D104" i="16"/>
  <c r="AD23" i="19"/>
  <c r="L88" i="16"/>
  <c r="AD39" i="12"/>
  <c r="AD44" i="12"/>
  <c r="AD55" i="12"/>
  <c r="AD36" i="18"/>
  <c r="L88" i="17"/>
  <c r="L88" i="14"/>
  <c r="AD9" i="21"/>
  <c r="AD150" i="1"/>
  <c r="AD144" i="1"/>
  <c r="X152" i="1"/>
  <c r="D104" i="13"/>
  <c r="AD55" i="18"/>
  <c r="D103" i="13"/>
  <c r="L88" i="13"/>
  <c r="D104" i="12"/>
  <c r="D24" i="21"/>
  <c r="P114" i="17"/>
  <c r="T114" i="17"/>
  <c r="D17" i="21"/>
  <c r="D103" i="14"/>
  <c r="D25" i="21"/>
  <c r="X114" i="17"/>
  <c r="D103" i="20"/>
  <c r="D103" i="19"/>
  <c r="H88" i="19"/>
  <c r="L114" i="19"/>
  <c r="AD62" i="19"/>
  <c r="AD42" i="21"/>
  <c r="AD43" i="21"/>
  <c r="D18" i="21"/>
  <c r="D16" i="21"/>
  <c r="D15" i="21"/>
  <c r="D103" i="18"/>
  <c r="H88" i="18"/>
  <c r="D103" i="17"/>
  <c r="AD44" i="21"/>
  <c r="H103" i="16"/>
  <c r="AD81" i="13"/>
  <c r="AB114" i="13"/>
  <c r="AD30" i="21"/>
  <c r="H17" i="21"/>
  <c r="D103" i="12"/>
  <c r="D103" i="2"/>
  <c r="X114" i="2"/>
  <c r="AD108" i="2"/>
  <c r="L114" i="14"/>
  <c r="D13" i="21"/>
  <c r="P114" i="12"/>
  <c r="H114" i="14"/>
  <c r="L114" i="12"/>
  <c r="P114" i="20"/>
  <c r="AD29" i="21"/>
  <c r="D14" i="21"/>
  <c r="L114" i="20"/>
  <c r="D114" i="19"/>
  <c r="D114" i="17"/>
  <c r="H88" i="2"/>
  <c r="L88" i="2"/>
  <c r="AD28" i="21"/>
  <c r="AD151" i="1" l="1"/>
  <c r="D105" i="16"/>
  <c r="L88" i="18"/>
  <c r="AD65" i="16"/>
  <c r="AD42" i="2"/>
  <c r="T88" i="20"/>
  <c r="AD45" i="19"/>
  <c r="L88" i="19"/>
  <c r="AD24" i="18"/>
  <c r="AD69" i="16"/>
  <c r="AD29" i="16"/>
  <c r="AD39" i="13"/>
  <c r="AD22" i="13"/>
  <c r="AD51" i="12"/>
  <c r="AD64" i="12"/>
  <c r="AD45" i="20"/>
  <c r="AD22" i="20"/>
  <c r="AD75" i="18"/>
  <c r="AD50" i="18"/>
  <c r="AD22" i="18"/>
  <c r="AD20" i="17"/>
  <c r="D141" i="16"/>
  <c r="D142" i="16" s="1"/>
  <c r="D140" i="16"/>
  <c r="P88" i="16"/>
  <c r="AD76" i="16"/>
  <c r="AD55" i="14"/>
  <c r="AD31" i="13"/>
  <c r="AD18" i="13"/>
  <c r="AD16" i="13"/>
  <c r="D104" i="2"/>
  <c r="D105" i="2" s="1"/>
  <c r="D140" i="2" s="1"/>
  <c r="H35" i="21"/>
  <c r="AD114" i="2"/>
  <c r="AD41" i="19"/>
  <c r="AD42" i="18"/>
  <c r="P88" i="17"/>
  <c r="AD32" i="16"/>
  <c r="AD54" i="16"/>
  <c r="P88" i="14"/>
  <c r="D105" i="13"/>
  <c r="D140" i="13" s="1"/>
  <c r="AD52" i="12"/>
  <c r="P114" i="18"/>
  <c r="T152" i="1"/>
  <c r="AD152" i="1" s="1"/>
  <c r="H11" i="21"/>
  <c r="AD114" i="17"/>
  <c r="D105" i="12"/>
  <c r="D140" i="12" s="1"/>
  <c r="AD76" i="18"/>
  <c r="AD20" i="16"/>
  <c r="AD38" i="16"/>
  <c r="AD75" i="16"/>
  <c r="AD62" i="16"/>
  <c r="AD49" i="16"/>
  <c r="AD42" i="16"/>
  <c r="AD40" i="14"/>
  <c r="P88" i="13"/>
  <c r="AD24" i="13"/>
  <c r="AD21" i="13"/>
  <c r="AD52" i="13"/>
  <c r="AD71" i="12"/>
  <c r="AD55" i="2"/>
  <c r="AD52" i="20"/>
  <c r="H103" i="17"/>
  <c r="AD58" i="19"/>
  <c r="AD81" i="18"/>
  <c r="AD51" i="18"/>
  <c r="AD54" i="18"/>
  <c r="AD19" i="12"/>
  <c r="D22" i="21"/>
  <c r="T114" i="18"/>
  <c r="L35" i="21"/>
  <c r="D35" i="21"/>
  <c r="P88" i="2"/>
  <c r="H25" i="21"/>
  <c r="T114" i="16"/>
  <c r="P114" i="16"/>
  <c r="D104" i="20"/>
  <c r="H103" i="20"/>
  <c r="D20" i="21"/>
  <c r="P88" i="19"/>
  <c r="H103" i="19"/>
  <c r="D104" i="19"/>
  <c r="D31" i="21"/>
  <c r="D104" i="18"/>
  <c r="H103" i="18"/>
  <c r="P88" i="18"/>
  <c r="D26" i="21"/>
  <c r="D104" i="17"/>
  <c r="AD50" i="16"/>
  <c r="H104" i="16"/>
  <c r="H105" i="16" s="1"/>
  <c r="H140" i="16" s="1"/>
  <c r="D104" i="14"/>
  <c r="D23" i="21"/>
  <c r="L16" i="21"/>
  <c r="H103" i="14"/>
  <c r="H103" i="13"/>
  <c r="X114" i="13"/>
  <c r="P88" i="12"/>
  <c r="H103" i="12"/>
  <c r="L88" i="12"/>
  <c r="AD36" i="12"/>
  <c r="D21" i="21"/>
  <c r="H12" i="21"/>
  <c r="H16" i="21"/>
  <c r="H15" i="21"/>
  <c r="H24" i="21"/>
  <c r="H18" i="21"/>
  <c r="H13" i="21"/>
  <c r="H103" i="2"/>
  <c r="H14" i="21"/>
  <c r="D143" i="16" l="1"/>
  <c r="D62" i="21" s="1"/>
  <c r="L18" i="21"/>
  <c r="AD69" i="20"/>
  <c r="AD85" i="19"/>
  <c r="AD21" i="18"/>
  <c r="AD19" i="14"/>
  <c r="AD19" i="13"/>
  <c r="AD37" i="13"/>
  <c r="AD29" i="12"/>
  <c r="AD17" i="12"/>
  <c r="AD42" i="20"/>
  <c r="AD57" i="20"/>
  <c r="AD39" i="17"/>
  <c r="AD40" i="17"/>
  <c r="AD44" i="16"/>
  <c r="AD68" i="16"/>
  <c r="AD78" i="16"/>
  <c r="AD64" i="16"/>
  <c r="AD43" i="16"/>
  <c r="AD40" i="13"/>
  <c r="AD56" i="13"/>
  <c r="AD41" i="13"/>
  <c r="AD70" i="12"/>
  <c r="X88" i="20"/>
  <c r="AD50" i="19"/>
  <c r="AD70" i="17"/>
  <c r="AD22" i="17"/>
  <c r="AD86" i="16"/>
  <c r="T88" i="16"/>
  <c r="D141" i="13"/>
  <c r="AD53" i="2"/>
  <c r="AD114" i="13"/>
  <c r="AB88" i="20"/>
  <c r="AD54" i="19"/>
  <c r="AD70" i="19"/>
  <c r="AD78" i="18"/>
  <c r="AD32" i="17"/>
  <c r="T88" i="17"/>
  <c r="T88" i="14"/>
  <c r="AD51" i="13"/>
  <c r="AD49" i="2"/>
  <c r="AD40" i="2"/>
  <c r="D141" i="12"/>
  <c r="L25" i="21"/>
  <c r="AD94" i="16"/>
  <c r="AD19" i="2"/>
  <c r="AD57" i="2"/>
  <c r="AD30" i="2"/>
  <c r="AD40" i="19"/>
  <c r="AD95" i="18"/>
  <c r="AD76" i="17"/>
  <c r="AD42" i="17"/>
  <c r="AD39" i="16"/>
  <c r="AD80" i="16"/>
  <c r="AD52" i="16"/>
  <c r="AD32" i="14"/>
  <c r="AD67" i="14"/>
  <c r="L12" i="21"/>
  <c r="AD66" i="13"/>
  <c r="H104" i="18"/>
  <c r="H105" i="18" s="1"/>
  <c r="H140" i="18" s="1"/>
  <c r="AD65" i="20"/>
  <c r="AD66" i="20"/>
  <c r="AD25" i="20"/>
  <c r="AD20" i="20"/>
  <c r="AD54" i="20"/>
  <c r="AD85" i="20"/>
  <c r="AD53" i="17"/>
  <c r="AD52" i="17"/>
  <c r="AD40" i="20"/>
  <c r="AD32" i="19"/>
  <c r="AD17" i="18"/>
  <c r="P18" i="21"/>
  <c r="AD21" i="14"/>
  <c r="AD25" i="14"/>
  <c r="AD42" i="13"/>
  <c r="AD38" i="12"/>
  <c r="AD32" i="12"/>
  <c r="L103" i="12"/>
  <c r="AD66" i="12"/>
  <c r="AD24" i="2"/>
  <c r="H104" i="20"/>
  <c r="H105" i="20" s="1"/>
  <c r="H140" i="20" s="1"/>
  <c r="X114" i="18"/>
  <c r="AB114" i="18"/>
  <c r="T88" i="2"/>
  <c r="AD58" i="2"/>
  <c r="H104" i="19"/>
  <c r="H105" i="19" s="1"/>
  <c r="H140" i="19" s="1"/>
  <c r="D32" i="21"/>
  <c r="D33" i="21" s="1"/>
  <c r="D141" i="2"/>
  <c r="H141" i="16"/>
  <c r="H142" i="16" s="1"/>
  <c r="L24" i="21"/>
  <c r="H104" i="17"/>
  <c r="H105" i="17" s="1"/>
  <c r="H140" i="17" s="1"/>
  <c r="AB114" i="16"/>
  <c r="L103" i="20"/>
  <c r="AD80" i="20"/>
  <c r="L104" i="20"/>
  <c r="D105" i="20"/>
  <c r="D140" i="20" s="1"/>
  <c r="L15" i="21"/>
  <c r="AD86" i="20"/>
  <c r="AD43" i="19"/>
  <c r="L104" i="19"/>
  <c r="AD19" i="19"/>
  <c r="P114" i="19"/>
  <c r="D105" i="19"/>
  <c r="D140" i="19" s="1"/>
  <c r="T114" i="19"/>
  <c r="L103" i="19"/>
  <c r="AD18" i="19"/>
  <c r="AD36" i="19"/>
  <c r="AD68" i="19"/>
  <c r="L104" i="18"/>
  <c r="L103" i="18"/>
  <c r="T88" i="18"/>
  <c r="AD40" i="18"/>
  <c r="D105" i="18"/>
  <c r="D140" i="18" s="1"/>
  <c r="L11" i="21"/>
  <c r="AD62" i="18"/>
  <c r="AD66" i="18"/>
  <c r="P26" i="21"/>
  <c r="AD30" i="17"/>
  <c r="AD36" i="17"/>
  <c r="AD49" i="17"/>
  <c r="L103" i="17"/>
  <c r="D105" i="17"/>
  <c r="D140" i="17" s="1"/>
  <c r="AD25" i="16"/>
  <c r="L103" i="16"/>
  <c r="L17" i="21"/>
  <c r="H104" i="14"/>
  <c r="D105" i="14"/>
  <c r="D140" i="14" s="1"/>
  <c r="L103" i="14"/>
  <c r="T88" i="13"/>
  <c r="AD32" i="13"/>
  <c r="L103" i="13"/>
  <c r="AD54" i="13"/>
  <c r="H104" i="13"/>
  <c r="AD23" i="13"/>
  <c r="T88" i="12"/>
  <c r="AD56" i="12"/>
  <c r="H104" i="12"/>
  <c r="H20" i="21"/>
  <c r="AD64" i="2"/>
  <c r="AD23" i="2"/>
  <c r="AD32" i="2"/>
  <c r="AB114" i="12"/>
  <c r="X114" i="12"/>
  <c r="P114" i="14"/>
  <c r="T114" i="14"/>
  <c r="T114" i="20"/>
  <c r="AB114" i="20"/>
  <c r="X114" i="20"/>
  <c r="T114" i="12"/>
  <c r="H23" i="21"/>
  <c r="L13" i="21"/>
  <c r="L103" i="2"/>
  <c r="H26" i="21"/>
  <c r="L22" i="21"/>
  <c r="L14" i="21"/>
  <c r="H21" i="21"/>
  <c r="H104" i="2"/>
  <c r="H105" i="2" s="1"/>
  <c r="H140" i="2" s="1"/>
  <c r="H22" i="21"/>
  <c r="H31" i="21"/>
  <c r="AD16" i="2"/>
  <c r="D52" i="21" l="1"/>
  <c r="D53" i="21" s="1"/>
  <c r="D72" i="21"/>
  <c r="D73" i="21" s="1"/>
  <c r="D142" i="12"/>
  <c r="D143" i="12" s="1"/>
  <c r="D59" i="21" s="1"/>
  <c r="D142" i="13"/>
  <c r="D143" i="13" s="1"/>
  <c r="D60" i="21" s="1"/>
  <c r="D142" i="2"/>
  <c r="D143" i="2" s="1"/>
  <c r="D58" i="21" s="1"/>
  <c r="AD96" i="20"/>
  <c r="AD75" i="20"/>
  <c r="AD30" i="19"/>
  <c r="AD29" i="18"/>
  <c r="AD53" i="18"/>
  <c r="AD56" i="17"/>
  <c r="AD69" i="17"/>
  <c r="AD25" i="17"/>
  <c r="AD51" i="16"/>
  <c r="AD45" i="14"/>
  <c r="P104" i="13"/>
  <c r="AD29" i="13"/>
  <c r="AD38" i="13"/>
  <c r="P103" i="13"/>
  <c r="AD86" i="12"/>
  <c r="AD67" i="20"/>
  <c r="AD76" i="20"/>
  <c r="AD88" i="20"/>
  <c r="AD29" i="20"/>
  <c r="AD81" i="19"/>
  <c r="AD64" i="19"/>
  <c r="AD70" i="18"/>
  <c r="AD25" i="18"/>
  <c r="AD23" i="18"/>
  <c r="AD43" i="17"/>
  <c r="AD67" i="17"/>
  <c r="AD36" i="16"/>
  <c r="AD18" i="16"/>
  <c r="AD38" i="14"/>
  <c r="AD44" i="13"/>
  <c r="AD55" i="13"/>
  <c r="AD80" i="13"/>
  <c r="AD43" i="13"/>
  <c r="AD83" i="13"/>
  <c r="AD67" i="13"/>
  <c r="AD65" i="12"/>
  <c r="AD50" i="12"/>
  <c r="AD57" i="12"/>
  <c r="AD17" i="20"/>
  <c r="AD39" i="20"/>
  <c r="AD68" i="20"/>
  <c r="AD44" i="19"/>
  <c r="AD57" i="18"/>
  <c r="AD44" i="18"/>
  <c r="AD67" i="18"/>
  <c r="AD18" i="17"/>
  <c r="AD50" i="17"/>
  <c r="AD21" i="17"/>
  <c r="AB88" i="16"/>
  <c r="AD16" i="16"/>
  <c r="AD66" i="16"/>
  <c r="AD44" i="14"/>
  <c r="AD49" i="13"/>
  <c r="AD36" i="13"/>
  <c r="AD71" i="13"/>
  <c r="AD75" i="12"/>
  <c r="AD20" i="12"/>
  <c r="AD41" i="12"/>
  <c r="AD53" i="12"/>
  <c r="AB88" i="2"/>
  <c r="AD31" i="20"/>
  <c r="AD81" i="20"/>
  <c r="AD56" i="20"/>
  <c r="AD55" i="20"/>
  <c r="AD56" i="19"/>
  <c r="P16" i="21"/>
  <c r="AD21" i="19"/>
  <c r="AD57" i="19"/>
  <c r="AD75" i="19"/>
  <c r="P11" i="21"/>
  <c r="AD37" i="18"/>
  <c r="AB88" i="17"/>
  <c r="AD21" i="16"/>
  <c r="AD57" i="16"/>
  <c r="AD55" i="16"/>
  <c r="AB88" i="14"/>
  <c r="AD68" i="13"/>
  <c r="AD50" i="13"/>
  <c r="AD68" i="12"/>
  <c r="AD76" i="12"/>
  <c r="AD62" i="12"/>
  <c r="AD21" i="2"/>
  <c r="AD17" i="2"/>
  <c r="L104" i="16"/>
  <c r="L105" i="16" s="1"/>
  <c r="AD67" i="19"/>
  <c r="AD63" i="19"/>
  <c r="AD25" i="19"/>
  <c r="AD16" i="17"/>
  <c r="AD45" i="17"/>
  <c r="AD78" i="17"/>
  <c r="AD75" i="17"/>
  <c r="P103" i="16"/>
  <c r="AD31" i="16"/>
  <c r="AD41" i="16"/>
  <c r="AD58" i="16"/>
  <c r="AD50" i="14"/>
  <c r="AD22" i="14"/>
  <c r="AD17" i="14"/>
  <c r="AD57" i="14"/>
  <c r="AD42" i="14"/>
  <c r="AD37" i="14"/>
  <c r="AD71" i="14"/>
  <c r="AD69" i="14"/>
  <c r="AD53" i="14"/>
  <c r="AD70" i="14"/>
  <c r="AD68" i="14"/>
  <c r="AD29" i="14"/>
  <c r="AD39" i="14"/>
  <c r="AD56" i="14"/>
  <c r="AB88" i="13"/>
  <c r="AD17" i="13"/>
  <c r="AD20" i="13"/>
  <c r="AD53" i="13"/>
  <c r="AD58" i="13"/>
  <c r="AD64" i="13"/>
  <c r="AD25" i="12"/>
  <c r="AD58" i="12"/>
  <c r="AD49" i="12"/>
  <c r="AD81" i="12"/>
  <c r="AD20" i="2"/>
  <c r="AD71" i="2"/>
  <c r="P24" i="21"/>
  <c r="AD51" i="20"/>
  <c r="AD37" i="20"/>
  <c r="AD58" i="20"/>
  <c r="AD44" i="20"/>
  <c r="P17" i="21"/>
  <c r="AD24" i="17"/>
  <c r="AD66" i="17"/>
  <c r="AD54" i="17"/>
  <c r="L105" i="20"/>
  <c r="AD63" i="20"/>
  <c r="AD32" i="20"/>
  <c r="AD23" i="20"/>
  <c r="AD43" i="20"/>
  <c r="AD22" i="19"/>
  <c r="AD53" i="19"/>
  <c r="AD39" i="18"/>
  <c r="AD41" i="18"/>
  <c r="AD114" i="18"/>
  <c r="AD80" i="18"/>
  <c r="AD63" i="18"/>
  <c r="AD23" i="14"/>
  <c r="X88" i="14"/>
  <c r="AD85" i="14"/>
  <c r="AD43" i="14"/>
  <c r="AD58" i="14"/>
  <c r="AD86" i="13"/>
  <c r="P15" i="21"/>
  <c r="AD81" i="2"/>
  <c r="AD51" i="2"/>
  <c r="T35" i="21"/>
  <c r="L23" i="21"/>
  <c r="H141" i="17"/>
  <c r="P35" i="21"/>
  <c r="AD45" i="2"/>
  <c r="AD43" i="2"/>
  <c r="AD86" i="2"/>
  <c r="AD69" i="2"/>
  <c r="AD44" i="2"/>
  <c r="AD54" i="2"/>
  <c r="D46" i="21"/>
  <c r="P25" i="21"/>
  <c r="L104" i="13"/>
  <c r="L105" i="13" s="1"/>
  <c r="X114" i="16"/>
  <c r="H141" i="20"/>
  <c r="H142" i="20" s="1"/>
  <c r="H141" i="19"/>
  <c r="H142" i="19" s="1"/>
  <c r="AD19" i="20"/>
  <c r="P12" i="21"/>
  <c r="AD83" i="20"/>
  <c r="P103" i="20"/>
  <c r="D141" i="20"/>
  <c r="D142" i="20" s="1"/>
  <c r="X88" i="19"/>
  <c r="AB88" i="19"/>
  <c r="AD51" i="19"/>
  <c r="T88" i="19"/>
  <c r="X114" i="19"/>
  <c r="AB114" i="19"/>
  <c r="P103" i="19"/>
  <c r="D141" i="19"/>
  <c r="D142" i="19" s="1"/>
  <c r="L105" i="19"/>
  <c r="L140" i="19" s="1"/>
  <c r="AD65" i="19"/>
  <c r="P13" i="21"/>
  <c r="AD30" i="18"/>
  <c r="H141" i="18"/>
  <c r="H142" i="18" s="1"/>
  <c r="L105" i="18"/>
  <c r="L140" i="18" s="1"/>
  <c r="D141" i="18"/>
  <c r="D142" i="18" s="1"/>
  <c r="P103" i="18"/>
  <c r="D141" i="17"/>
  <c r="D142" i="17" s="1"/>
  <c r="AD37" i="17"/>
  <c r="P103" i="17"/>
  <c r="P104" i="17"/>
  <c r="L104" i="17"/>
  <c r="AD29" i="17"/>
  <c r="AD44" i="17"/>
  <c r="AD86" i="17"/>
  <c r="X88" i="17"/>
  <c r="AD17" i="16"/>
  <c r="P104" i="16"/>
  <c r="AD56" i="16"/>
  <c r="H105" i="14"/>
  <c r="H140" i="14" s="1"/>
  <c r="AD76" i="14"/>
  <c r="P103" i="14"/>
  <c r="L104" i="14"/>
  <c r="L105" i="14" s="1"/>
  <c r="L140" i="14" s="1"/>
  <c r="L20" i="21"/>
  <c r="AD80" i="14"/>
  <c r="AD62" i="14"/>
  <c r="D141" i="14"/>
  <c r="D142" i="14" s="1"/>
  <c r="AD75" i="13"/>
  <c r="AD30" i="13"/>
  <c r="AD57" i="13"/>
  <c r="AD63" i="13"/>
  <c r="H105" i="13"/>
  <c r="H140" i="13" s="1"/>
  <c r="H105" i="12"/>
  <c r="H140" i="12" s="1"/>
  <c r="AD63" i="12"/>
  <c r="AD54" i="12"/>
  <c r="AD31" i="12"/>
  <c r="P103" i="12"/>
  <c r="L104" i="12"/>
  <c r="L105" i="12" s="1"/>
  <c r="L140" i="12" s="1"/>
  <c r="L26" i="21"/>
  <c r="AB88" i="12"/>
  <c r="X88" i="12"/>
  <c r="AD50" i="2"/>
  <c r="AD41" i="2"/>
  <c r="AD85" i="2"/>
  <c r="AD38" i="2"/>
  <c r="AD65" i="2"/>
  <c r="H32" i="21"/>
  <c r="H33" i="21" s="1"/>
  <c r="AD18" i="2"/>
  <c r="AD22" i="2"/>
  <c r="AD114" i="12"/>
  <c r="AD114" i="20"/>
  <c r="X114" i="14"/>
  <c r="AB114" i="14"/>
  <c r="L57" i="21"/>
  <c r="AD25" i="2"/>
  <c r="AD75" i="2"/>
  <c r="AD76" i="2"/>
  <c r="L31" i="21"/>
  <c r="H141" i="2"/>
  <c r="H142" i="2" s="1"/>
  <c r="X88" i="2"/>
  <c r="AD62" i="2"/>
  <c r="P14" i="21"/>
  <c r="P103" i="2"/>
  <c r="L104" i="2"/>
  <c r="L105" i="2" s="1"/>
  <c r="L140" i="2" s="1"/>
  <c r="L21" i="21"/>
  <c r="AD29" i="2"/>
  <c r="H143" i="16"/>
  <c r="H142" i="17" l="1"/>
  <c r="H143" i="17" s="1"/>
  <c r="H63" i="21" s="1"/>
  <c r="P105" i="17"/>
  <c r="P140" i="17" s="1"/>
  <c r="P105" i="13"/>
  <c r="P140" i="13" s="1"/>
  <c r="AD53" i="20"/>
  <c r="AD95" i="20"/>
  <c r="AD78" i="20"/>
  <c r="AD17" i="19"/>
  <c r="AD64" i="18"/>
  <c r="AB88" i="18"/>
  <c r="AD85" i="18"/>
  <c r="X88" i="18"/>
  <c r="AD31" i="18"/>
  <c r="AD94" i="17"/>
  <c r="AD80" i="17"/>
  <c r="AD58" i="17"/>
  <c r="AD81" i="16"/>
  <c r="AD71" i="16"/>
  <c r="AD37" i="16"/>
  <c r="AD51" i="14"/>
  <c r="AD69" i="13"/>
  <c r="AD62" i="13"/>
  <c r="AD42" i="12"/>
  <c r="AD50" i="20"/>
  <c r="AD18" i="20"/>
  <c r="AD66" i="19"/>
  <c r="AD49" i="19"/>
  <c r="AD52" i="18"/>
  <c r="AD71" i="18"/>
  <c r="AD19" i="18"/>
  <c r="AD69" i="18"/>
  <c r="AD43" i="18"/>
  <c r="AD17" i="17"/>
  <c r="AD85" i="17"/>
  <c r="AD57" i="17"/>
  <c r="AD55" i="17"/>
  <c r="AD47" i="16"/>
  <c r="AD30" i="16"/>
  <c r="AD86" i="14"/>
  <c r="AD23" i="12"/>
  <c r="AD21" i="20"/>
  <c r="AD38" i="20"/>
  <c r="AD36" i="20"/>
  <c r="AD37" i="19"/>
  <c r="AD31" i="19"/>
  <c r="AD18" i="18"/>
  <c r="AD64" i="17"/>
  <c r="AD71" i="17"/>
  <c r="AD65" i="17"/>
  <c r="AD23" i="16"/>
  <c r="AD70" i="16"/>
  <c r="AD53" i="16"/>
  <c r="AD22" i="16"/>
  <c r="X88" i="16"/>
  <c r="AD85" i="16"/>
  <c r="AD40" i="16"/>
  <c r="AD52" i="14"/>
  <c r="AD45" i="12"/>
  <c r="AD16" i="12"/>
  <c r="AD67" i="2"/>
  <c r="L141" i="20"/>
  <c r="L142" i="20" s="1"/>
  <c r="L140" i="20"/>
  <c r="L141" i="13"/>
  <c r="L142" i="13" s="1"/>
  <c r="L140" i="13"/>
  <c r="H46" i="21"/>
  <c r="H52" i="21"/>
  <c r="H53" i="21" s="1"/>
  <c r="H72" i="21"/>
  <c r="H73" i="21" s="1"/>
  <c r="L141" i="16"/>
  <c r="L142" i="16" s="1"/>
  <c r="L140" i="16"/>
  <c r="AD114" i="16"/>
  <c r="AD16" i="20"/>
  <c r="AD49" i="20"/>
  <c r="AD20" i="19"/>
  <c r="T16" i="21"/>
  <c r="AD93" i="18"/>
  <c r="AD63" i="17"/>
  <c r="AD67" i="16"/>
  <c r="AD41" i="14"/>
  <c r="AD85" i="13"/>
  <c r="X88" i="13"/>
  <c r="T103" i="13"/>
  <c r="AD21" i="12"/>
  <c r="AD30" i="12"/>
  <c r="AD73" i="12"/>
  <c r="AD78" i="12"/>
  <c r="AD43" i="12"/>
  <c r="AD68" i="2"/>
  <c r="AD70" i="2"/>
  <c r="AD39" i="2"/>
  <c r="AD31" i="2"/>
  <c r="AD93" i="19"/>
  <c r="AD38" i="19"/>
  <c r="AD42" i="19"/>
  <c r="AD39" i="19"/>
  <c r="AD55" i="19"/>
  <c r="AD32" i="18"/>
  <c r="AD68" i="18"/>
  <c r="AD94" i="18"/>
  <c r="T12" i="21"/>
  <c r="AD24" i="16"/>
  <c r="AD45" i="16"/>
  <c r="AD34" i="16"/>
  <c r="AD63" i="16"/>
  <c r="AD24" i="14"/>
  <c r="AD20" i="14"/>
  <c r="AD30" i="14"/>
  <c r="AD36" i="14"/>
  <c r="AD64" i="14"/>
  <c r="AD54" i="14"/>
  <c r="AD66" i="14"/>
  <c r="AD49" i="14"/>
  <c r="AD65" i="14"/>
  <c r="AD63" i="14"/>
  <c r="AD25" i="13"/>
  <c r="AD37" i="12"/>
  <c r="AD34" i="12"/>
  <c r="AD34" i="2"/>
  <c r="AB35" i="21"/>
  <c r="AD70" i="20"/>
  <c r="AD27" i="20"/>
  <c r="AD68" i="17"/>
  <c r="AD38" i="17"/>
  <c r="T103" i="17"/>
  <c r="AD71" i="20"/>
  <c r="AD64" i="20"/>
  <c r="AD86" i="19"/>
  <c r="AD71" i="19"/>
  <c r="AD16" i="19"/>
  <c r="AD80" i="19"/>
  <c r="AD24" i="19"/>
  <c r="AD52" i="19"/>
  <c r="AD45" i="18"/>
  <c r="T15" i="21"/>
  <c r="AD86" i="18"/>
  <c r="AD83" i="18"/>
  <c r="AD56" i="18"/>
  <c r="AD58" i="18"/>
  <c r="T103" i="16"/>
  <c r="AD18" i="14"/>
  <c r="AD96" i="14"/>
  <c r="AD88" i="14"/>
  <c r="AD95" i="13"/>
  <c r="AD76" i="13"/>
  <c r="AD67" i="12"/>
  <c r="AD85" i="12"/>
  <c r="AD69" i="12"/>
  <c r="AD24" i="12"/>
  <c r="H143" i="18"/>
  <c r="H64" i="21" s="1"/>
  <c r="P21" i="21"/>
  <c r="H143" i="19"/>
  <c r="H65" i="21" s="1"/>
  <c r="H143" i="20"/>
  <c r="H66" i="21" s="1"/>
  <c r="AD114" i="19"/>
  <c r="X35" i="21"/>
  <c r="D54" i="21"/>
  <c r="AD94" i="20"/>
  <c r="AD56" i="2"/>
  <c r="AD63" i="2"/>
  <c r="T103" i="2"/>
  <c r="AD95" i="19"/>
  <c r="P20" i="21"/>
  <c r="T24" i="21"/>
  <c r="AD94" i="13"/>
  <c r="AD24" i="20"/>
  <c r="AD62" i="20"/>
  <c r="D143" i="20"/>
  <c r="D66" i="21" s="1"/>
  <c r="AD47" i="20"/>
  <c r="AD41" i="20"/>
  <c r="T103" i="20"/>
  <c r="P31" i="21"/>
  <c r="P104" i="20"/>
  <c r="AD34" i="20"/>
  <c r="AD30" i="20"/>
  <c r="AD83" i="19"/>
  <c r="AD96" i="19"/>
  <c r="T18" i="21"/>
  <c r="AD88" i="19"/>
  <c r="T103" i="19"/>
  <c r="P104" i="19"/>
  <c r="AD69" i="19"/>
  <c r="AD76" i="19"/>
  <c r="L141" i="19"/>
  <c r="L142" i="19" s="1"/>
  <c r="AD29" i="19"/>
  <c r="AD47" i="18"/>
  <c r="AD65" i="18"/>
  <c r="L141" i="18"/>
  <c r="L142" i="18" s="1"/>
  <c r="D143" i="18"/>
  <c r="D64" i="21" s="1"/>
  <c r="P104" i="18"/>
  <c r="AD16" i="18"/>
  <c r="AD49" i="18"/>
  <c r="T104" i="18"/>
  <c r="T103" i="18"/>
  <c r="P23" i="21"/>
  <c r="AD23" i="17"/>
  <c r="AD31" i="17"/>
  <c r="AD51" i="17"/>
  <c r="AD96" i="17"/>
  <c r="AD88" i="17"/>
  <c r="AD41" i="17"/>
  <c r="L105" i="17"/>
  <c r="L140" i="17" s="1"/>
  <c r="D143" i="17"/>
  <c r="D63" i="21" s="1"/>
  <c r="AD47" i="17"/>
  <c r="AD19" i="17"/>
  <c r="AD81" i="17"/>
  <c r="T104" i="16"/>
  <c r="P105" i="16"/>
  <c r="P140" i="16" s="1"/>
  <c r="AD92" i="16"/>
  <c r="AD60" i="16"/>
  <c r="D143" i="14"/>
  <c r="D61" i="21" s="1"/>
  <c r="AD83" i="14"/>
  <c r="AD81" i="14"/>
  <c r="AD75" i="14"/>
  <c r="P104" i="14"/>
  <c r="P105" i="14" s="1"/>
  <c r="P140" i="14" s="1"/>
  <c r="AD16" i="14"/>
  <c r="H141" i="14"/>
  <c r="H142" i="14" s="1"/>
  <c r="T25" i="21"/>
  <c r="T104" i="14"/>
  <c r="T103" i="14"/>
  <c r="L141" i="14"/>
  <c r="L142" i="14" s="1"/>
  <c r="AD31" i="14"/>
  <c r="H141" i="13"/>
  <c r="H142" i="13" s="1"/>
  <c r="AD45" i="13"/>
  <c r="AD70" i="13"/>
  <c r="AD34" i="13"/>
  <c r="AD78" i="13"/>
  <c r="AD18" i="12"/>
  <c r="AD40" i="12"/>
  <c r="AD47" i="12"/>
  <c r="T17" i="21"/>
  <c r="AD22" i="12"/>
  <c r="AD88" i="12"/>
  <c r="P104" i="12"/>
  <c r="P105" i="12" s="1"/>
  <c r="P140" i="12" s="1"/>
  <c r="L141" i="12"/>
  <c r="L142" i="12" s="1"/>
  <c r="T104" i="12"/>
  <c r="T103" i="12"/>
  <c r="AD60" i="12"/>
  <c r="L32" i="21"/>
  <c r="L33" i="21" s="1"/>
  <c r="AD80" i="12"/>
  <c r="H141" i="12"/>
  <c r="H142" i="12" s="1"/>
  <c r="AD52" i="2"/>
  <c r="AD66" i="2"/>
  <c r="T13" i="21"/>
  <c r="AD83" i="2"/>
  <c r="AD80" i="2"/>
  <c r="AD37" i="2"/>
  <c r="AD114" i="14"/>
  <c r="T11" i="21"/>
  <c r="H143" i="2"/>
  <c r="H58" i="21" s="1"/>
  <c r="H57" i="21"/>
  <c r="AD27" i="2"/>
  <c r="AD36" i="2"/>
  <c r="AD88" i="2"/>
  <c r="P22" i="21"/>
  <c r="P104" i="2"/>
  <c r="P105" i="2" s="1"/>
  <c r="P140" i="2" s="1"/>
  <c r="L141" i="2"/>
  <c r="AD78" i="2"/>
  <c r="T14" i="21"/>
  <c r="H62" i="21"/>
  <c r="P141" i="17" l="1"/>
  <c r="P142" i="17" s="1"/>
  <c r="L142" i="2"/>
  <c r="L143" i="2" s="1"/>
  <c r="L58" i="21" s="1"/>
  <c r="L143" i="20"/>
  <c r="L66" i="21" s="1"/>
  <c r="AB18" i="21"/>
  <c r="AD96" i="18"/>
  <c r="AD88" i="13"/>
  <c r="P141" i="13"/>
  <c r="P142" i="13" s="1"/>
  <c r="P143" i="13" s="1"/>
  <c r="P60" i="21" s="1"/>
  <c r="L143" i="13"/>
  <c r="L60" i="21" s="1"/>
  <c r="X18" i="21"/>
  <c r="AD18" i="21" s="1"/>
  <c r="AD88" i="18"/>
  <c r="AD34" i="17"/>
  <c r="AD90" i="16"/>
  <c r="AD34" i="14"/>
  <c r="AD47" i="13"/>
  <c r="AD73" i="13"/>
  <c r="AD92" i="20"/>
  <c r="AD60" i="19"/>
  <c r="AD27" i="18"/>
  <c r="AD73" i="18"/>
  <c r="AB103" i="16"/>
  <c r="AD47" i="14"/>
  <c r="AD27" i="13"/>
  <c r="AD92" i="19"/>
  <c r="AD96" i="13"/>
  <c r="AD83" i="17"/>
  <c r="AD27" i="16"/>
  <c r="AD96" i="16"/>
  <c r="AD88" i="16"/>
  <c r="AB17" i="21"/>
  <c r="AD83" i="16"/>
  <c r="AD93" i="14"/>
  <c r="AB103" i="13"/>
  <c r="L52" i="21"/>
  <c r="L53" i="21" s="1"/>
  <c r="L72" i="21"/>
  <c r="L73" i="21" s="1"/>
  <c r="AD92" i="13"/>
  <c r="AD47" i="19"/>
  <c r="AD73" i="19"/>
  <c r="AD91" i="14"/>
  <c r="AD73" i="14"/>
  <c r="AD60" i="13"/>
  <c r="AD27" i="12"/>
  <c r="X12" i="21"/>
  <c r="AD92" i="18"/>
  <c r="AB104" i="13"/>
  <c r="AB26" i="21"/>
  <c r="T21" i="21"/>
  <c r="X103" i="2"/>
  <c r="AD93" i="16"/>
  <c r="AB104" i="16"/>
  <c r="T26" i="21"/>
  <c r="AB13" i="21"/>
  <c r="AD73" i="16"/>
  <c r="AD91" i="16"/>
  <c r="T105" i="16"/>
  <c r="T140" i="16" s="1"/>
  <c r="AD35" i="21"/>
  <c r="AB14" i="21"/>
  <c r="AD91" i="13"/>
  <c r="X103" i="13"/>
  <c r="AD83" i="12"/>
  <c r="X11" i="21"/>
  <c r="AD90" i="20"/>
  <c r="AB12" i="21"/>
  <c r="X15" i="21"/>
  <c r="AD60" i="20"/>
  <c r="AB16" i="21"/>
  <c r="AD78" i="19"/>
  <c r="AB103" i="18"/>
  <c r="T105" i="14"/>
  <c r="AB15" i="21"/>
  <c r="AD73" i="2"/>
  <c r="AB103" i="2"/>
  <c r="AB23" i="21"/>
  <c r="AB21" i="21"/>
  <c r="AB22" i="21"/>
  <c r="X17" i="21"/>
  <c r="P32" i="21"/>
  <c r="P33" i="21" s="1"/>
  <c r="AD93" i="17"/>
  <c r="T104" i="17"/>
  <c r="T105" i="17" s="1"/>
  <c r="T140" i="17" s="1"/>
  <c r="X24" i="21"/>
  <c r="AD95" i="16"/>
  <c r="AD95" i="17"/>
  <c r="AD94" i="19"/>
  <c r="AD93" i="20"/>
  <c r="H143" i="14"/>
  <c r="H61" i="21" s="1"/>
  <c r="L143" i="18"/>
  <c r="L64" i="21" s="1"/>
  <c r="P105" i="20"/>
  <c r="P140" i="20" s="1"/>
  <c r="T104" i="20"/>
  <c r="T105" i="20" s="1"/>
  <c r="T140" i="20" s="1"/>
  <c r="X103" i="20"/>
  <c r="AB103" i="20"/>
  <c r="AD73" i="20"/>
  <c r="AD91" i="20"/>
  <c r="AB104" i="20"/>
  <c r="X103" i="19"/>
  <c r="L143" i="19"/>
  <c r="L65" i="21" s="1"/>
  <c r="AD91" i="19"/>
  <c r="AD34" i="19"/>
  <c r="T104" i="19"/>
  <c r="T105" i="19" s="1"/>
  <c r="T140" i="19" s="1"/>
  <c r="D143" i="19"/>
  <c r="D65" i="21" s="1"/>
  <c r="D67" i="21" s="1"/>
  <c r="P105" i="19"/>
  <c r="P140" i="19" s="1"/>
  <c r="AB104" i="19"/>
  <c r="AB103" i="19"/>
  <c r="AD27" i="19"/>
  <c r="T105" i="18"/>
  <c r="T140" i="18" s="1"/>
  <c r="P105" i="18"/>
  <c r="P140" i="18" s="1"/>
  <c r="AD60" i="18"/>
  <c r="X103" i="18"/>
  <c r="AB104" i="18"/>
  <c r="AD91" i="18"/>
  <c r="AD34" i="18"/>
  <c r="AD91" i="17"/>
  <c r="L141" i="17"/>
  <c r="L142" i="17" s="1"/>
  <c r="AD92" i="17"/>
  <c r="AD60" i="17"/>
  <c r="P143" i="17"/>
  <c r="P63" i="21" s="1"/>
  <c r="X103" i="17"/>
  <c r="AD27" i="17"/>
  <c r="AB103" i="17"/>
  <c r="AB104" i="17"/>
  <c r="AD73" i="17"/>
  <c r="X25" i="21"/>
  <c r="AB25" i="21"/>
  <c r="X103" i="16"/>
  <c r="P141" i="16"/>
  <c r="P142" i="16" s="1"/>
  <c r="L143" i="16"/>
  <c r="AD94" i="14"/>
  <c r="AB103" i="14"/>
  <c r="AD78" i="14"/>
  <c r="L143" i="14"/>
  <c r="L61" i="21" s="1"/>
  <c r="X16" i="21"/>
  <c r="X103" i="14"/>
  <c r="AD27" i="14"/>
  <c r="P141" i="14"/>
  <c r="P142" i="14" s="1"/>
  <c r="AD95" i="14"/>
  <c r="AD92" i="14"/>
  <c r="AD60" i="14"/>
  <c r="T31" i="21"/>
  <c r="AD90" i="13"/>
  <c r="AD93" i="13"/>
  <c r="T104" i="13"/>
  <c r="T23" i="21"/>
  <c r="L143" i="12"/>
  <c r="L59" i="21" s="1"/>
  <c r="AB103" i="12"/>
  <c r="P141" i="12"/>
  <c r="P142" i="12" s="1"/>
  <c r="AB11" i="21"/>
  <c r="T105" i="12"/>
  <c r="T140" i="12" s="1"/>
  <c r="X103" i="12"/>
  <c r="T20" i="21"/>
  <c r="L46" i="21"/>
  <c r="AB24" i="21"/>
  <c r="H54" i="21"/>
  <c r="P141" i="2"/>
  <c r="P142" i="2" s="1"/>
  <c r="X14" i="21"/>
  <c r="AD60" i="2"/>
  <c r="X13" i="21"/>
  <c r="AD47" i="2"/>
  <c r="T22" i="21"/>
  <c r="T104" i="2"/>
  <c r="T105" i="2" s="1"/>
  <c r="T140" i="2" s="1"/>
  <c r="AB105" i="16" l="1"/>
  <c r="AB140" i="16" s="1"/>
  <c r="AD103" i="16"/>
  <c r="X23" i="21"/>
  <c r="AD23" i="21" s="1"/>
  <c r="AD103" i="20"/>
  <c r="AB105" i="18"/>
  <c r="AB140" i="18" s="1"/>
  <c r="X26" i="21"/>
  <c r="AD26" i="21" s="1"/>
  <c r="AD103" i="13"/>
  <c r="AB105" i="13"/>
  <c r="AB140" i="13" s="1"/>
  <c r="X104" i="16"/>
  <c r="AD104" i="16" s="1"/>
  <c r="L54" i="21"/>
  <c r="AB105" i="20"/>
  <c r="AB140" i="20" s="1"/>
  <c r="AD17" i="21"/>
  <c r="AD103" i="18"/>
  <c r="AB104" i="14"/>
  <c r="AB105" i="14" s="1"/>
  <c r="AB140" i="14" s="1"/>
  <c r="AD103" i="2"/>
  <c r="X104" i="2"/>
  <c r="X105" i="2" s="1"/>
  <c r="X140" i="2" s="1"/>
  <c r="P52" i="21"/>
  <c r="P53" i="21" s="1"/>
  <c r="P72" i="21"/>
  <c r="P73" i="21" s="1"/>
  <c r="T141" i="14"/>
  <c r="T142" i="14" s="1"/>
  <c r="T140" i="14"/>
  <c r="AD12" i="21"/>
  <c r="AD103" i="19"/>
  <c r="AD103" i="12"/>
  <c r="X104" i="13"/>
  <c r="X105" i="13" s="1"/>
  <c r="X140" i="13" s="1"/>
  <c r="AB104" i="2"/>
  <c r="T141" i="16"/>
  <c r="X104" i="12"/>
  <c r="X105" i="12" s="1"/>
  <c r="X140" i="12" s="1"/>
  <c r="AD13" i="21"/>
  <c r="AD14" i="21"/>
  <c r="AD15" i="21"/>
  <c r="AB31" i="21"/>
  <c r="AD16" i="21"/>
  <c r="AD103" i="14"/>
  <c r="AD24" i="21"/>
  <c r="AD90" i="19"/>
  <c r="T141" i="20"/>
  <c r="T142" i="20" s="1"/>
  <c r="X104" i="20"/>
  <c r="X105" i="20" s="1"/>
  <c r="P141" i="20"/>
  <c r="P142" i="20" s="1"/>
  <c r="P141" i="19"/>
  <c r="P142" i="19" s="1"/>
  <c r="AB105" i="19"/>
  <c r="AB140" i="19" s="1"/>
  <c r="T141" i="19"/>
  <c r="T142" i="19" s="1"/>
  <c r="X104" i="19"/>
  <c r="X104" i="18"/>
  <c r="AD90" i="18"/>
  <c r="T141" i="18"/>
  <c r="T142" i="18" s="1"/>
  <c r="X20" i="21"/>
  <c r="X21" i="21"/>
  <c r="AD21" i="21" s="1"/>
  <c r="P141" i="18"/>
  <c r="P142" i="18" s="1"/>
  <c r="AD103" i="17"/>
  <c r="T141" i="17"/>
  <c r="T142" i="17" s="1"/>
  <c r="AD11" i="21"/>
  <c r="AD25" i="21"/>
  <c r="AB105" i="17"/>
  <c r="AB140" i="17" s="1"/>
  <c r="X104" i="17"/>
  <c r="AD90" i="17"/>
  <c r="L62" i="21"/>
  <c r="P143" i="14"/>
  <c r="X104" i="14"/>
  <c r="AD90" i="14"/>
  <c r="T105" i="13"/>
  <c r="T140" i="13" s="1"/>
  <c r="H143" i="13"/>
  <c r="P143" i="12"/>
  <c r="P59" i="21" s="1"/>
  <c r="T32" i="21"/>
  <c r="T33" i="21" s="1"/>
  <c r="T141" i="12"/>
  <c r="T142" i="12" s="1"/>
  <c r="AB104" i="12"/>
  <c r="AB105" i="12" s="1"/>
  <c r="AB140" i="12" s="1"/>
  <c r="AB20" i="21"/>
  <c r="AB32" i="21" s="1"/>
  <c r="H143" i="12"/>
  <c r="X31" i="21"/>
  <c r="P143" i="2"/>
  <c r="P58" i="21" s="1"/>
  <c r="X22" i="21"/>
  <c r="AD22" i="21" s="1"/>
  <c r="T141" i="2"/>
  <c r="T142" i="2" s="1"/>
  <c r="P46" i="21"/>
  <c r="AB141" i="16" l="1"/>
  <c r="AB142" i="16" s="1"/>
  <c r="T142" i="16"/>
  <c r="T143" i="16" s="1"/>
  <c r="T62" i="21" s="1"/>
  <c r="T143" i="14"/>
  <c r="T61" i="21" s="1"/>
  <c r="AB141" i="18"/>
  <c r="AB142" i="18" s="1"/>
  <c r="AB143" i="18" s="1"/>
  <c r="AB64" i="21" s="1"/>
  <c r="X105" i="16"/>
  <c r="X140" i="16" s="1"/>
  <c r="AB141" i="13"/>
  <c r="AB142" i="13" s="1"/>
  <c r="AB143" i="13" s="1"/>
  <c r="AB60" i="21" s="1"/>
  <c r="AB141" i="20"/>
  <c r="AB142" i="20" s="1"/>
  <c r="AB143" i="20" s="1"/>
  <c r="AB66" i="21" s="1"/>
  <c r="AD104" i="2"/>
  <c r="AB141" i="14"/>
  <c r="AD105" i="20"/>
  <c r="X140" i="20"/>
  <c r="T72" i="21"/>
  <c r="T73" i="21" s="1"/>
  <c r="T52" i="21"/>
  <c r="T53" i="21" s="1"/>
  <c r="X141" i="13"/>
  <c r="AD104" i="13"/>
  <c r="AB105" i="2"/>
  <c r="AB140" i="2" s="1"/>
  <c r="AB143" i="16"/>
  <c r="AB62" i="21" s="1"/>
  <c r="AB33" i="21"/>
  <c r="AD31" i="21"/>
  <c r="AB57" i="21"/>
  <c r="T143" i="18"/>
  <c r="T64" i="21" s="1"/>
  <c r="T143" i="17"/>
  <c r="T63" i="21" s="1"/>
  <c r="X141" i="20"/>
  <c r="X142" i="20" s="1"/>
  <c r="T143" i="20"/>
  <c r="T66" i="21" s="1"/>
  <c r="AD104" i="20"/>
  <c r="T143" i="19"/>
  <c r="T65" i="21" s="1"/>
  <c r="X105" i="19"/>
  <c r="X140" i="19" s="1"/>
  <c r="AD104" i="19"/>
  <c r="AB141" i="19"/>
  <c r="AB142" i="19" s="1"/>
  <c r="X105" i="18"/>
  <c r="X140" i="18" s="1"/>
  <c r="AD104" i="18"/>
  <c r="AB141" i="17"/>
  <c r="AB142" i="17" s="1"/>
  <c r="L143" i="17"/>
  <c r="X105" i="17"/>
  <c r="X140" i="17" s="1"/>
  <c r="AD104" i="17"/>
  <c r="T46" i="21"/>
  <c r="P143" i="16"/>
  <c r="X105" i="14"/>
  <c r="X140" i="14" s="1"/>
  <c r="AD104" i="14"/>
  <c r="P61" i="21"/>
  <c r="H60" i="21"/>
  <c r="T141" i="13"/>
  <c r="T142" i="13" s="1"/>
  <c r="AD105" i="13"/>
  <c r="AB141" i="12"/>
  <c r="AB142" i="12" s="1"/>
  <c r="AD104" i="12"/>
  <c r="AD20" i="21"/>
  <c r="H59" i="21"/>
  <c r="T143" i="12"/>
  <c r="T59" i="21" s="1"/>
  <c r="X141" i="12"/>
  <c r="X142" i="12" s="1"/>
  <c r="AD105" i="12"/>
  <c r="T57" i="21"/>
  <c r="T143" i="2"/>
  <c r="T58" i="21" s="1"/>
  <c r="X32" i="21"/>
  <c r="X141" i="2"/>
  <c r="X142" i="2" s="1"/>
  <c r="X141" i="16" l="1"/>
  <c r="X142" i="16" s="1"/>
  <c r="AB142" i="14"/>
  <c r="AB143" i="14" s="1"/>
  <c r="AB61" i="21" s="1"/>
  <c r="X142" i="13"/>
  <c r="X143" i="13" s="1"/>
  <c r="X60" i="21" s="1"/>
  <c r="AD105" i="16"/>
  <c r="AB46" i="21"/>
  <c r="AB52" i="21"/>
  <c r="AB53" i="21" s="1"/>
  <c r="AB72" i="21"/>
  <c r="AB73" i="21" s="1"/>
  <c r="P54" i="21"/>
  <c r="AD105" i="2"/>
  <c r="AB141" i="2"/>
  <c r="H67" i="21"/>
  <c r="AD142" i="12"/>
  <c r="T54" i="21"/>
  <c r="X143" i="20"/>
  <c r="X66" i="21" s="1"/>
  <c r="AB143" i="12"/>
  <c r="AB59" i="21" s="1"/>
  <c r="AB143" i="17"/>
  <c r="AB63" i="21" s="1"/>
  <c r="AD142" i="20"/>
  <c r="AD140" i="20"/>
  <c r="AD141" i="20"/>
  <c r="P143" i="20"/>
  <c r="X141" i="19"/>
  <c r="X142" i="19" s="1"/>
  <c r="AD105" i="19"/>
  <c r="AB143" i="19"/>
  <c r="AB65" i="21" s="1"/>
  <c r="P143" i="19"/>
  <c r="P143" i="18"/>
  <c r="X141" i="18"/>
  <c r="X142" i="18" s="1"/>
  <c r="AD105" i="18"/>
  <c r="X141" i="17"/>
  <c r="X142" i="17" s="1"/>
  <c r="AD105" i="17"/>
  <c r="L63" i="21"/>
  <c r="L67" i="21" s="1"/>
  <c r="AD140" i="16"/>
  <c r="P62" i="21"/>
  <c r="AD142" i="16"/>
  <c r="AD141" i="16"/>
  <c r="X141" i="14"/>
  <c r="X142" i="14" s="1"/>
  <c r="AD105" i="14"/>
  <c r="AD141" i="13"/>
  <c r="AD140" i="13"/>
  <c r="X143" i="12"/>
  <c r="X59" i="21" s="1"/>
  <c r="AD140" i="12"/>
  <c r="AD141" i="12"/>
  <c r="X57" i="21"/>
  <c r="AD32" i="21"/>
  <c r="X33" i="21"/>
  <c r="AD140" i="2"/>
  <c r="P57" i="21"/>
  <c r="AD142" i="13" l="1"/>
  <c r="AB142" i="2"/>
  <c r="AB143" i="2" s="1"/>
  <c r="AB58" i="21" s="1"/>
  <c r="AB67" i="21" s="1"/>
  <c r="AB54" i="21"/>
  <c r="X52" i="21"/>
  <c r="X53" i="21" s="1"/>
  <c r="X72" i="21"/>
  <c r="X73" i="21" s="1"/>
  <c r="AD141" i="2"/>
  <c r="AD143" i="12"/>
  <c r="AD59" i="21" s="1"/>
  <c r="AD57" i="21"/>
  <c r="T143" i="13"/>
  <c r="AD143" i="13" s="1"/>
  <c r="AD60" i="21" s="1"/>
  <c r="P66" i="21"/>
  <c r="AD143" i="20"/>
  <c r="AD66" i="21" s="1"/>
  <c r="AD142" i="19"/>
  <c r="AD141" i="19"/>
  <c r="P65" i="21"/>
  <c r="AD140" i="19"/>
  <c r="AD140" i="18"/>
  <c r="AD142" i="18"/>
  <c r="AD141" i="18"/>
  <c r="P64" i="21"/>
  <c r="AD140" i="17"/>
  <c r="AD142" i="17"/>
  <c r="AD141" i="17"/>
  <c r="X143" i="16"/>
  <c r="AD140" i="14"/>
  <c r="AD142" i="14"/>
  <c r="AD141" i="14"/>
  <c r="AD33" i="21"/>
  <c r="X46" i="21"/>
  <c r="X143" i="2"/>
  <c r="AD142" i="2" l="1"/>
  <c r="X143" i="19"/>
  <c r="X65" i="21" s="1"/>
  <c r="T60" i="21"/>
  <c r="T67" i="21" s="1"/>
  <c r="P67" i="21"/>
  <c r="X143" i="17"/>
  <c r="X63" i="21" s="1"/>
  <c r="X143" i="18"/>
  <c r="X62" i="21"/>
  <c r="AD143" i="16"/>
  <c r="AD62" i="21" s="1"/>
  <c r="X143" i="14"/>
  <c r="AD53" i="21"/>
  <c r="AD52" i="21"/>
  <c r="AD46" i="21"/>
  <c r="X58" i="21"/>
  <c r="AD143" i="2"/>
  <c r="AD58" i="21" s="1"/>
  <c r="AD143" i="19" l="1"/>
  <c r="AD65" i="21" s="1"/>
  <c r="AD143" i="17"/>
  <c r="AD63" i="21" s="1"/>
  <c r="X64" i="21"/>
  <c r="AD143" i="18"/>
  <c r="AD64" i="21" s="1"/>
  <c r="X61" i="21"/>
  <c r="AD143" i="14"/>
  <c r="AD61" i="21" s="1"/>
  <c r="X54" i="21"/>
  <c r="AD54" i="21" s="1"/>
  <c r="X67" i="21" l="1"/>
  <c r="AD67" i="21"/>
</calcChain>
</file>

<file path=xl/sharedStrings.xml><?xml version="1.0" encoding="utf-8"?>
<sst xmlns="http://schemas.openxmlformats.org/spreadsheetml/2006/main" count="3843" uniqueCount="183">
  <si>
    <t>Consultants</t>
  </si>
  <si>
    <t>Total Other Costs</t>
  </si>
  <si>
    <t>Modified Total Direct Costs</t>
  </si>
  <si>
    <t>Total Direct Cost</t>
  </si>
  <si>
    <t>Facilities &amp; Administrative Costs</t>
  </si>
  <si>
    <t>@</t>
  </si>
  <si>
    <t>Total Budget</t>
  </si>
  <si>
    <t>Total</t>
  </si>
  <si>
    <t>Start Date</t>
  </si>
  <si>
    <t>End Date</t>
  </si>
  <si>
    <t>Budget Item</t>
  </si>
  <si>
    <t>Months in FY</t>
  </si>
  <si>
    <t>Summer Rsch</t>
  </si>
  <si>
    <t>Base</t>
  </si>
  <si>
    <t>Amount</t>
  </si>
  <si>
    <t>Total Summer Research</t>
  </si>
  <si>
    <t>months</t>
  </si>
  <si>
    <t>Staff</t>
  </si>
  <si>
    <t>Staff #1</t>
  </si>
  <si>
    <t>Staff #2</t>
  </si>
  <si>
    <t>Total Staff</t>
  </si>
  <si>
    <t>Post Docs</t>
  </si>
  <si>
    <t>Post Doc #1</t>
  </si>
  <si>
    <t>Post Doc #2</t>
  </si>
  <si>
    <t>Graduate Students</t>
  </si>
  <si>
    <t>Rate/mo</t>
  </si>
  <si>
    <t>Research Assistant(s) - AY</t>
  </si>
  <si>
    <t>Research Assistant(s) - Summer</t>
  </si>
  <si>
    <t>Total Research Assistants</t>
  </si>
  <si>
    <t>Undergraduate Students</t>
  </si>
  <si>
    <t>Rate/hr</t>
  </si>
  <si>
    <t>hours</t>
  </si>
  <si>
    <t>Student(s) - AY</t>
  </si>
  <si>
    <t>Student(s) - Summer</t>
  </si>
  <si>
    <t>Total Undergraduate Students</t>
  </si>
  <si>
    <t>Rate</t>
  </si>
  <si>
    <t>Rsch Fac &amp; Release Time</t>
  </si>
  <si>
    <t>RAs &amp; Undergraduate Students</t>
  </si>
  <si>
    <t># of RAs</t>
  </si>
  <si>
    <t>Unit Cost</t>
  </si>
  <si>
    <t>Rsch Asst - Fall health ins</t>
  </si>
  <si>
    <t>Rsch Asst - Sprg/Summer ins</t>
  </si>
  <si>
    <t>Total Fringe Benefits</t>
  </si>
  <si>
    <t>Total Salaries, Wages &amp; Fringe Benefits</t>
  </si>
  <si>
    <t>Travel</t>
  </si>
  <si>
    <t>Domestic</t>
  </si>
  <si>
    <t>Foreign</t>
  </si>
  <si>
    <t>Participant Costs</t>
  </si>
  <si>
    <t>Stipends</t>
  </si>
  <si>
    <t>Travel for participants</t>
  </si>
  <si>
    <t>Subsistence</t>
  </si>
  <si>
    <t>Other</t>
  </si>
  <si>
    <t>Total Participant Costs</t>
  </si>
  <si>
    <t>Other Costs</t>
  </si>
  <si>
    <t>Supplies</t>
  </si>
  <si>
    <t>Publication Costs</t>
  </si>
  <si>
    <t>Agency:</t>
  </si>
  <si>
    <t xml:space="preserve">Release Time </t>
  </si>
  <si>
    <t>Research Faculty</t>
  </si>
  <si>
    <t>Staff #3</t>
  </si>
  <si>
    <t>Staff #4</t>
  </si>
  <si>
    <t>Staff #5</t>
  </si>
  <si>
    <t>Staff #6</t>
  </si>
  <si>
    <t>Staff #7</t>
  </si>
  <si>
    <t>Staff #8</t>
  </si>
  <si>
    <t>Staff #9</t>
  </si>
  <si>
    <t>Post Doc #3</t>
  </si>
  <si>
    <t>Post Doc #4</t>
  </si>
  <si>
    <t>Post Doc #5</t>
  </si>
  <si>
    <t>Post Doc #6</t>
  </si>
  <si>
    <t>Post Doc #7</t>
  </si>
  <si>
    <t>Post Doc #8</t>
  </si>
  <si>
    <t>Post Doc #9</t>
  </si>
  <si>
    <t>Post Doc #10</t>
  </si>
  <si>
    <t>High School Students</t>
  </si>
  <si>
    <t>High School Student(s) - AY</t>
  </si>
  <si>
    <t>High School Student(s) - Summer</t>
  </si>
  <si>
    <t>Temporary employees or High School Students</t>
  </si>
  <si>
    <t>Subaward*</t>
  </si>
  <si>
    <t>Summer#1</t>
  </si>
  <si>
    <t>Summer#2</t>
  </si>
  <si>
    <t>Summer#3</t>
  </si>
  <si>
    <t>Summer#4</t>
  </si>
  <si>
    <t>Summer#5</t>
  </si>
  <si>
    <t>Summer#6</t>
  </si>
  <si>
    <t>Summer#7</t>
  </si>
  <si>
    <t>Summer#8</t>
  </si>
  <si>
    <t>Summer#9</t>
  </si>
  <si>
    <t>Summer#10</t>
  </si>
  <si>
    <t>Release#1</t>
  </si>
  <si>
    <t>Release#2</t>
  </si>
  <si>
    <t>Release#3</t>
  </si>
  <si>
    <t>Release#4</t>
  </si>
  <si>
    <t>Research#1</t>
  </si>
  <si>
    <t>Research#2</t>
  </si>
  <si>
    <t>Research#3</t>
  </si>
  <si>
    <t>Research#4</t>
  </si>
  <si>
    <t>Research#5</t>
  </si>
  <si>
    <t>Research#6</t>
  </si>
  <si>
    <t>Research#7</t>
  </si>
  <si>
    <t>Research#8</t>
  </si>
  <si>
    <t>Research#9</t>
  </si>
  <si>
    <t>Research#10</t>
  </si>
  <si>
    <t>Estimated Salary Increase:</t>
  </si>
  <si>
    <t>Estimated Tuition Increase</t>
  </si>
  <si>
    <t>Salaries</t>
  </si>
  <si>
    <t>Summer Research</t>
  </si>
  <si>
    <t>Total Release Time</t>
  </si>
  <si>
    <t>Total Research Faculty</t>
  </si>
  <si>
    <t>Staff #10</t>
  </si>
  <si>
    <t>Total Post Doc</t>
  </si>
  <si>
    <t>Post Doc</t>
  </si>
  <si>
    <t>Total High School Students</t>
  </si>
  <si>
    <t>Total Salaries &amp; Wages</t>
  </si>
  <si>
    <t>Total Travel</t>
  </si>
  <si>
    <t>* In the instance of a Subaward don't forget to add back in your F&amp;A for the 1st $25K of each subaward</t>
  </si>
  <si>
    <t>Fringe Benefits</t>
  </si>
  <si>
    <t>RA Insurance</t>
  </si>
  <si>
    <t>Total Summer Rsch</t>
  </si>
  <si>
    <t>Total Rsch Fac &amp; Release Time</t>
  </si>
  <si>
    <t>Total Temporary employees or High School Students</t>
  </si>
  <si>
    <t>Total Rsch Asst - Fall health ins</t>
  </si>
  <si>
    <t>Total Rsch Asst - Sprg/Summer ins</t>
  </si>
  <si>
    <t>Total Capital Equipment &lt;$5,000</t>
  </si>
  <si>
    <t>12 month/Effort Calculator</t>
  </si>
  <si>
    <t>9 month/Effort Calculator</t>
  </si>
  <si>
    <t>Effort %</t>
  </si>
  <si>
    <t>=Months</t>
  </si>
  <si>
    <t>Total RA Tuition Compensation</t>
  </si>
  <si>
    <t>Capital Equipment &gt;$5,000</t>
  </si>
  <si>
    <t>Rsch Asst - Summer Only</t>
  </si>
  <si>
    <t xml:space="preserve">Total Tuition and Fees </t>
  </si>
  <si>
    <t>RAs &amp; Undergraduate Summer Salary</t>
  </si>
  <si>
    <t>Total Rsch Asst - Summer Only</t>
  </si>
  <si>
    <t>Total RAs &amp; Undergraduate Students Academic (1%)</t>
  </si>
  <si>
    <t xml:space="preserve">Total RAs &amp; Undergraduate Students Summer (8%) </t>
  </si>
  <si>
    <t>BUDGET CHECK</t>
  </si>
  <si>
    <t>PI Three</t>
  </si>
  <si>
    <t>PI Four</t>
  </si>
  <si>
    <t>PI Five</t>
  </si>
  <si>
    <t>PI Six</t>
  </si>
  <si>
    <t>PI Seven</t>
  </si>
  <si>
    <t>PI Eight</t>
  </si>
  <si>
    <t>PI Nine</t>
  </si>
  <si>
    <t>PI Ten</t>
  </si>
  <si>
    <t>MTDC</t>
  </si>
  <si>
    <t>F&amp;A</t>
  </si>
  <si>
    <t>PI One</t>
  </si>
  <si>
    <t>PI Two</t>
  </si>
  <si>
    <t>FY26</t>
  </si>
  <si>
    <t>FY27</t>
  </si>
  <si>
    <t>Participant Incentives</t>
  </si>
  <si>
    <t>Release #1</t>
  </si>
  <si>
    <t>FY28</t>
  </si>
  <si>
    <t>FY29</t>
  </si>
  <si>
    <t xml:space="preserve">Summer #1 </t>
  </si>
  <si>
    <t>Summer #2</t>
  </si>
  <si>
    <t>FY30</t>
  </si>
  <si>
    <t>Link to Tuition and Fee Rates</t>
  </si>
  <si>
    <t>Subawards are entered on Lead PI tab*</t>
  </si>
  <si>
    <t>Mandatory Student Fees</t>
  </si>
  <si>
    <t># of semesters</t>
  </si>
  <si>
    <t>Rate/Cr Hr</t>
  </si>
  <si>
    <t>RA Tuition Compensation</t>
  </si>
  <si>
    <t># Cr Hrs</t>
  </si>
  <si>
    <t xml:space="preserve">PI Name: </t>
  </si>
  <si>
    <t>PI Org Code (if currently have one):</t>
  </si>
  <si>
    <t>Submitting Unit (Dept and Org):</t>
  </si>
  <si>
    <t>Project Title:</t>
  </si>
  <si>
    <t>To request a new PI Org code click here</t>
  </si>
  <si>
    <t>Tuition Differential Fees</t>
  </si>
  <si>
    <t>Other Fees</t>
  </si>
  <si>
    <t>Reduced F&amp;A Rate? (dropdown)</t>
  </si>
  <si>
    <t>*Per UNM guidelines, there are no modifiers on budgets with reduced F&amp;A unless otherwise stated in the solicitation. The reduced F&amp;A rate must be applied to total direct costs.</t>
  </si>
  <si>
    <t>If you need information on participant support vs. partipant incentative see, click here</t>
  </si>
  <si>
    <t>* In the instance of a Subaward, check that the automatic calculation has correctly added back in your F&amp;A for the 1st $25K of each subaward</t>
  </si>
  <si>
    <t>If you select "yes" for the Reduced F&amp;A rate, the F&amp;A rate will automatically apply to the total direct costs below.</t>
  </si>
  <si>
    <t xml:space="preserve">Other Fees </t>
  </si>
  <si>
    <t>FY31</t>
  </si>
  <si>
    <t>Non-Capital Equipment &lt;$5,001</t>
  </si>
  <si>
    <t>FY32</t>
  </si>
  <si>
    <t>($42 GPSA; $180 IT; $150 Athletic; $151 SHAC)</t>
  </si>
  <si>
    <t>Temporary employees or High School Students if total is &gt;520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</si>
</sst>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  <numFmt numFmtId="165" formatCode="0.0%"/>
    <numFmt numFmtId="166" formatCode="_([$$-409]* #,##0_);_([$$-409]* \(#,##0\);_([$$-409]* &quot;-&quot;??_);_(@_)"/>
    <numFmt numFmtId="167" formatCode="_([$$-409]* #,##0.00_);_([$$-409]* \(#,##0.00\);_([$$-409]* &quot;-&quot;??_);_(@_)"/>
    <numFmt numFmtId="168" formatCode="_(&quot;$&quot;* #,##0_);_(&quot;$&quot;* \(#,##0\);_(&quot;$&quot;* &quot;-&quot;??_);_(@_)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name val="Verdana"/>
      <family val="2"/>
    </font>
    <font>
      <sz val="11"/>
      <color indexed="8"/>
      <name val="Times New Roman"/>
      <family val="1"/>
    </font>
    <font>
      <sz val="10"/>
      <color rgb="FF000000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37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5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10" fontId="8" fillId="3" borderId="0" xfId="0" applyNumberFormat="1" applyFont="1" applyFill="1" applyAlignment="1">
      <alignment horizontal="center" wrapText="1"/>
    </xf>
    <xf numFmtId="37" fontId="3" fillId="0" borderId="0" xfId="1" applyNumberFormat="1" applyFont="1" applyBorder="1" applyAlignment="1"/>
    <xf numFmtId="37" fontId="3" fillId="0" borderId="0" xfId="0" applyNumberFormat="1" applyFont="1"/>
    <xf numFmtId="0" fontId="4" fillId="0" borderId="0" xfId="0" applyFont="1"/>
    <xf numFmtId="0" fontId="6" fillId="0" borderId="0" xfId="0" applyFont="1"/>
    <xf numFmtId="37" fontId="3" fillId="0" borderId="0" xfId="0" applyNumberFormat="1" applyFont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6" fontId="3" fillId="5" borderId="0" xfId="1" applyNumberFormat="1" applyFont="1" applyFill="1" applyBorder="1" applyAlignment="1"/>
    <xf numFmtId="0" fontId="3" fillId="5" borderId="0" xfId="0" applyFont="1" applyFill="1" applyAlignment="1">
      <alignment horizontal="center"/>
    </xf>
    <xf numFmtId="166" fontId="3" fillId="0" borderId="0" xfId="1" applyNumberFormat="1" applyFont="1" applyBorder="1" applyAlignme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39" fontId="3" fillId="0" borderId="0" xfId="0" applyNumberFormat="1" applyFont="1" applyAlignment="1">
      <alignment horizontal="center"/>
    </xf>
    <xf numFmtId="39" fontId="3" fillId="2" borderId="0" xfId="0" applyNumberFormat="1" applyFont="1" applyFill="1" applyAlignment="1">
      <alignment horizontal="right"/>
    </xf>
    <xf numFmtId="39" fontId="2" fillId="0" borderId="0" xfId="0" applyNumberFormat="1" applyFont="1" applyAlignment="1">
      <alignment horizontal="center"/>
    </xf>
    <xf numFmtId="37" fontId="3" fillId="2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37" fontId="2" fillId="0" borderId="0" xfId="0" applyNumberFormat="1" applyFont="1"/>
    <xf numFmtId="0" fontId="2" fillId="4" borderId="0" xfId="0" applyFont="1" applyFill="1"/>
    <xf numFmtId="0" fontId="4" fillId="0" borderId="0" xfId="0" applyFont="1" applyAlignment="1">
      <alignment horizontal="left"/>
    </xf>
    <xf numFmtId="0" fontId="3" fillId="4" borderId="0" xfId="0" applyFont="1" applyFill="1"/>
    <xf numFmtId="0" fontId="3" fillId="6" borderId="0" xfId="0" applyFont="1" applyFill="1"/>
    <xf numFmtId="37" fontId="3" fillId="6" borderId="0" xfId="0" applyNumberFormat="1" applyFont="1" applyFill="1" applyAlignment="1">
      <alignment horizontal="center"/>
    </xf>
    <xf numFmtId="5" fontId="2" fillId="6" borderId="0" xfId="0" applyNumberFormat="1" applyFont="1" applyFill="1" applyAlignment="1">
      <alignment horizontal="right"/>
    </xf>
    <xf numFmtId="37" fontId="3" fillId="6" borderId="0" xfId="0" applyNumberFormat="1" applyFont="1" applyFill="1"/>
    <xf numFmtId="0" fontId="2" fillId="7" borderId="0" xfId="0" applyFont="1" applyFill="1"/>
    <xf numFmtId="166" fontId="3" fillId="0" borderId="0" xfId="1" applyNumberFormat="1" applyFont="1" applyFill="1" applyBorder="1" applyAlignment="1"/>
    <xf numFmtId="0" fontId="3" fillId="6" borderId="0" xfId="0" applyFont="1" applyFill="1" applyAlignment="1">
      <alignment horizontal="center"/>
    </xf>
    <xf numFmtId="5" fontId="3" fillId="6" borderId="0" xfId="0" applyNumberFormat="1" applyFont="1" applyFill="1"/>
    <xf numFmtId="166" fontId="3" fillId="6" borderId="0" xfId="1" applyNumberFormat="1" applyFont="1" applyFill="1" applyBorder="1" applyAlignment="1"/>
    <xf numFmtId="39" fontId="3" fillId="6" borderId="0" xfId="0" applyNumberFormat="1" applyFont="1" applyFill="1" applyAlignment="1">
      <alignment horizontal="right"/>
    </xf>
    <xf numFmtId="9" fontId="3" fillId="6" borderId="0" xfId="0" applyNumberFormat="1" applyFont="1" applyFill="1" applyAlignment="1">
      <alignment horizontal="center"/>
    </xf>
    <xf numFmtId="0" fontId="2" fillId="8" borderId="0" xfId="0" applyFont="1" applyFill="1"/>
    <xf numFmtId="0" fontId="2" fillId="8" borderId="0" xfId="0" applyFont="1" applyFill="1" applyAlignment="1">
      <alignment horizontal="center" wrapText="1"/>
    </xf>
    <xf numFmtId="37" fontId="3" fillId="8" borderId="0" xfId="0" applyNumberFormat="1" applyFont="1" applyFill="1" applyAlignment="1">
      <alignment horizontal="center"/>
    </xf>
    <xf numFmtId="37" fontId="3" fillId="8" borderId="0" xfId="0" applyNumberFormat="1" applyFont="1" applyFill="1"/>
    <xf numFmtId="37" fontId="3" fillId="8" borderId="0" xfId="1" applyNumberFormat="1" applyFont="1" applyFill="1" applyBorder="1" applyAlignment="1"/>
    <xf numFmtId="37" fontId="2" fillId="8" borderId="0" xfId="1" applyNumberFormat="1" applyFont="1" applyFill="1" applyBorder="1" applyAlignment="1"/>
    <xf numFmtId="0" fontId="3" fillId="8" borderId="0" xfId="0" applyFont="1" applyFill="1"/>
    <xf numFmtId="10" fontId="8" fillId="0" borderId="0" xfId="0" applyNumberFormat="1" applyFont="1" applyAlignment="1">
      <alignment horizontal="center" wrapText="1"/>
    </xf>
    <xf numFmtId="0" fontId="3" fillId="9" borderId="0" xfId="0" applyFont="1" applyFill="1"/>
    <xf numFmtId="166" fontId="3" fillId="9" borderId="0" xfId="1" applyNumberFormat="1" applyFont="1" applyFill="1" applyBorder="1" applyAlignment="1"/>
    <xf numFmtId="5" fontId="2" fillId="9" borderId="0" xfId="0" applyNumberFormat="1" applyFont="1" applyFill="1" applyAlignment="1">
      <alignment horizontal="right"/>
    </xf>
    <xf numFmtId="0" fontId="2" fillId="9" borderId="0" xfId="0" applyFont="1" applyFill="1"/>
    <xf numFmtId="37" fontId="2" fillId="9" borderId="0" xfId="0" applyNumberFormat="1" applyFont="1" applyFill="1"/>
    <xf numFmtId="0" fontId="3" fillId="6" borderId="0" xfId="0" applyFont="1" applyFill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0" fontId="2" fillId="5" borderId="6" xfId="2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9" fillId="0" borderId="0" xfId="0" applyFont="1"/>
    <xf numFmtId="10" fontId="9" fillId="0" borderId="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37" fontId="3" fillId="2" borderId="0" xfId="0" applyNumberFormat="1" applyFont="1" applyFill="1" applyAlignment="1">
      <alignment horizontal="right"/>
    </xf>
    <xf numFmtId="39" fontId="7" fillId="0" borderId="0" xfId="0" applyNumberFormat="1" applyFont="1" applyAlignment="1">
      <alignment horizontal="center"/>
    </xf>
    <xf numFmtId="0" fontId="7" fillId="0" borderId="0" xfId="0" applyFont="1"/>
    <xf numFmtId="0" fontId="7" fillId="6" borderId="0" xfId="0" applyFont="1" applyFill="1" applyAlignment="1">
      <alignment horizontal="right"/>
    </xf>
    <xf numFmtId="39" fontId="7" fillId="6" borderId="0" xfId="0" applyNumberFormat="1" applyFont="1" applyFill="1" applyAlignment="1">
      <alignment horizontal="center"/>
    </xf>
    <xf numFmtId="37" fontId="3" fillId="6" borderId="0" xfId="1" applyNumberFormat="1" applyFont="1" applyFill="1" applyBorder="1" applyAlignment="1"/>
    <xf numFmtId="168" fontId="3" fillId="0" borderId="0" xfId="1" applyNumberFormat="1" applyFont="1" applyFill="1" applyBorder="1" applyAlignment="1"/>
    <xf numFmtId="39" fontId="2" fillId="6" borderId="0" xfId="0" applyNumberFormat="1" applyFont="1" applyFill="1" applyAlignment="1">
      <alignment horizontal="center"/>
    </xf>
    <xf numFmtId="0" fontId="2" fillId="6" borderId="0" xfId="0" applyFont="1" applyFill="1"/>
    <xf numFmtId="0" fontId="7" fillId="0" borderId="0" xfId="0" applyFont="1" applyAlignment="1">
      <alignment wrapText="1"/>
    </xf>
    <xf numFmtId="37" fontId="3" fillId="8" borderId="0" xfId="0" applyNumberFormat="1" applyFont="1" applyFill="1" applyAlignment="1">
      <alignment horizontal="center" wrapText="1"/>
    </xf>
    <xf numFmtId="0" fontId="3" fillId="8" borderId="0" xfId="0" applyFont="1" applyFill="1" applyAlignment="1">
      <alignment horizontal="center"/>
    </xf>
    <xf numFmtId="166" fontId="3" fillId="8" borderId="0" xfId="1" applyNumberFormat="1" applyFont="1" applyFill="1" applyBorder="1" applyAlignment="1"/>
    <xf numFmtId="0" fontId="3" fillId="10" borderId="0" xfId="0" applyFont="1" applyFill="1"/>
    <xf numFmtId="37" fontId="3" fillId="10" borderId="0" xfId="0" applyNumberFormat="1" applyFont="1" applyFill="1"/>
    <xf numFmtId="0" fontId="3" fillId="10" borderId="9" xfId="0" applyFont="1" applyFill="1" applyBorder="1"/>
    <xf numFmtId="37" fontId="3" fillId="10" borderId="9" xfId="0" applyNumberFormat="1" applyFont="1" applyFill="1" applyBorder="1"/>
    <xf numFmtId="0" fontId="4" fillId="10" borderId="0" xfId="0" applyFont="1" applyFill="1"/>
    <xf numFmtId="37" fontId="4" fillId="10" borderId="0" xfId="0" applyNumberFormat="1" applyFont="1" applyFill="1"/>
    <xf numFmtId="0" fontId="4" fillId="10" borderId="9" xfId="0" applyFont="1" applyFill="1" applyBorder="1"/>
    <xf numFmtId="37" fontId="4" fillId="10" borderId="9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3" fillId="0" borderId="0" xfId="1" applyNumberFormat="1" applyFont="1"/>
    <xf numFmtId="37" fontId="3" fillId="8" borderId="0" xfId="1" applyNumberFormat="1" applyFont="1" applyFill="1"/>
    <xf numFmtId="166" fontId="3" fillId="8" borderId="0" xfId="1" applyNumberFormat="1" applyFont="1" applyFill="1"/>
    <xf numFmtId="166" fontId="3" fillId="5" borderId="0" xfId="1" applyNumberFormat="1" applyFont="1" applyFill="1"/>
    <xf numFmtId="166" fontId="3" fillId="6" borderId="0" xfId="1" applyNumberFormat="1" applyFont="1" applyFill="1"/>
    <xf numFmtId="0" fontId="3" fillId="7" borderId="0" xfId="0" applyFont="1" applyFill="1"/>
    <xf numFmtId="166" fontId="3" fillId="7" borderId="0" xfId="1" applyNumberFormat="1" applyFont="1" applyFill="1"/>
    <xf numFmtId="37" fontId="3" fillId="7" borderId="0" xfId="1" applyNumberFormat="1" applyFont="1" applyFill="1"/>
    <xf numFmtId="0" fontId="7" fillId="0" borderId="0" xfId="0" applyFont="1" applyAlignment="1">
      <alignment horizontal="left" wrapText="1"/>
    </xf>
    <xf numFmtId="0" fontId="2" fillId="0" borderId="0" xfId="0" quotePrefix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9" fillId="0" borderId="0" xfId="2" applyNumberFormat="1" applyFont="1" applyAlignment="1">
      <alignment horizontal="center"/>
    </xf>
    <xf numFmtId="37" fontId="3" fillId="0" borderId="0" xfId="0" applyNumberFormat="1" applyFont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/>
    </xf>
    <xf numFmtId="37" fontId="3" fillId="0" borderId="0" xfId="1" applyNumberFormat="1" applyFont="1"/>
    <xf numFmtId="167" fontId="3" fillId="0" borderId="0" xfId="1" applyNumberFormat="1" applyFont="1"/>
    <xf numFmtId="37" fontId="3" fillId="6" borderId="0" xfId="1" applyNumberFormat="1" applyFont="1" applyFill="1"/>
    <xf numFmtId="37" fontId="2" fillId="8" borderId="0" xfId="1" applyNumberFormat="1" applyFont="1" applyFill="1"/>
    <xf numFmtId="165" fontId="3" fillId="0" borderId="0" xfId="2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1" fillId="0" borderId="0" xfId="9" applyAlignment="1">
      <alignment horizontal="left"/>
    </xf>
    <xf numFmtId="10" fontId="3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left"/>
    </xf>
    <xf numFmtId="10" fontId="3" fillId="0" borderId="0" xfId="1" applyNumberFormat="1" applyFont="1"/>
    <xf numFmtId="39" fontId="3" fillId="2" borderId="0" xfId="0" applyNumberFormat="1" applyFont="1" applyFill="1" applyAlignment="1">
      <alignment horizontal="center"/>
    </xf>
    <xf numFmtId="0" fontId="13" fillId="0" borderId="0" xfId="0" applyFont="1"/>
    <xf numFmtId="0" fontId="3" fillId="5" borderId="0" xfId="1" applyNumberFormat="1" applyFont="1" applyFill="1"/>
    <xf numFmtId="0" fontId="13" fillId="0" borderId="0" xfId="0" applyFont="1" applyAlignment="1">
      <alignment horizontal="center" wrapText="1"/>
    </xf>
    <xf numFmtId="166" fontId="3" fillId="0" borderId="0" xfId="1" applyNumberFormat="1" applyFont="1" applyFill="1"/>
    <xf numFmtId="0" fontId="14" fillId="0" borderId="0" xfId="0" applyFont="1"/>
    <xf numFmtId="0" fontId="3" fillId="0" borderId="0" xfId="1" applyNumberFormat="1" applyFont="1" applyFill="1"/>
    <xf numFmtId="0" fontId="15" fillId="5" borderId="0" xfId="9" applyFont="1" applyFill="1" applyBorder="1" applyAlignment="1"/>
    <xf numFmtId="0" fontId="13" fillId="0" borderId="0" xfId="0" applyFont="1" applyAlignment="1">
      <alignment wrapText="1"/>
    </xf>
    <xf numFmtId="0" fontId="11" fillId="7" borderId="0" xfId="9" applyFill="1"/>
    <xf numFmtId="0" fontId="9" fillId="0" borderId="0" xfId="0" quotePrefix="1" applyFont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11" fillId="0" borderId="0" xfId="9" applyAlignment="1">
      <alignment horizontal="center" wrapText="1"/>
    </xf>
    <xf numFmtId="0" fontId="11" fillId="0" borderId="0" xfId="9" applyNumberFormat="1" applyAlignment="1">
      <alignment horizontal="center" wrapText="1"/>
    </xf>
  </cellXfs>
  <cellStyles count="10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D9D9D9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sp.unm.edu/pi-resources/participant-support.html" TargetMode="External"/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55"/>
  <sheetViews>
    <sheetView tabSelected="1" zoomScale="110" zoomScaleNormal="110" zoomScalePageLayoutView="110" workbookViewId="0">
      <pane xSplit="1" ySplit="13" topLeftCell="B81" activePane="bottomRight" state="frozen"/>
      <selection pane="topRight" activeCell="B1" sqref="B1"/>
      <selection pane="bottomLeft" activeCell="A10" sqref="A10"/>
      <selection pane="bottomRight" activeCell="B108" sqref="B108:B112"/>
    </sheetView>
  </sheetViews>
  <sheetFormatPr baseColWidth="10" defaultColWidth="10.6640625" defaultRowHeight="0" customHeight="1" zeroHeight="1" x14ac:dyDescent="0.15"/>
  <cols>
    <col min="1" max="1" width="36.6640625" style="11" customWidth="1"/>
    <col min="2" max="2" width="10.6640625" style="11" customWidth="1"/>
    <col min="3" max="3" width="12.332031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3" customWidth="1"/>
    <col min="30" max="16384" width="10.6640625" style="11"/>
  </cols>
  <sheetData>
    <row r="1" spans="1:30" ht="12.75" customHeight="1" x14ac:dyDescent="0.15">
      <c r="A1" s="119" t="s">
        <v>56</v>
      </c>
      <c r="B1" s="102"/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15">
      <c r="A2" s="118" t="s">
        <v>165</v>
      </c>
      <c r="B2" s="102"/>
      <c r="C2" s="128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15">
      <c r="A3" s="118" t="s">
        <v>166</v>
      </c>
      <c r="B3" s="129"/>
      <c r="C3" s="130"/>
      <c r="D3" s="68">
        <v>0.01</v>
      </c>
      <c r="E3" s="69"/>
      <c r="F3" s="70">
        <f>F4*D3</f>
        <v>0.12</v>
      </c>
      <c r="G3" s="71"/>
      <c r="H3" s="68">
        <v>0.01</v>
      </c>
      <c r="I3" s="69"/>
      <c r="J3" s="70">
        <f>J4*H3</f>
        <v>0.09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">
      <c r="A4" s="120" t="s">
        <v>169</v>
      </c>
      <c r="B4" s="140"/>
      <c r="C4" s="140"/>
      <c r="D4" s="64"/>
      <c r="E4" s="64"/>
      <c r="F4" s="137">
        <v>12</v>
      </c>
      <c r="H4" s="64"/>
      <c r="I4" s="64"/>
      <c r="J4" s="137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118" t="s">
        <v>167</v>
      </c>
      <c r="B5" s="102"/>
      <c r="C5" s="131"/>
      <c r="D5" s="64"/>
      <c r="E5" s="64"/>
      <c r="F5" s="108"/>
      <c r="H5" s="64"/>
      <c r="I5" s="64"/>
      <c r="J5" s="108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15">
      <c r="A6" s="118" t="s">
        <v>168</v>
      </c>
      <c r="B6" s="102"/>
      <c r="C6" s="131"/>
      <c r="D6" s="109"/>
      <c r="E6" s="64"/>
      <c r="F6" s="67"/>
      <c r="G6" s="71"/>
      <c r="H6" s="109"/>
      <c r="I6" s="64"/>
      <c r="J6" s="67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">
      <c r="A7" s="118" t="s">
        <v>172</v>
      </c>
      <c r="B7" s="134"/>
      <c r="C7" s="132" t="s">
        <v>173</v>
      </c>
      <c r="K7" s="64"/>
      <c r="S7" s="10"/>
      <c r="T7" s="10"/>
      <c r="U7" s="10"/>
      <c r="AC7" s="11"/>
    </row>
    <row r="8" spans="1:30" ht="12.75" customHeight="1" x14ac:dyDescent="0.15">
      <c r="A8" s="1" t="s">
        <v>103</v>
      </c>
      <c r="B8" s="13">
        <v>0.03</v>
      </c>
      <c r="C8" s="132" t="s">
        <v>176</v>
      </c>
      <c r="D8" s="110"/>
      <c r="E8" s="73"/>
      <c r="F8" s="74"/>
      <c r="G8" s="12"/>
      <c r="H8" s="110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15">
      <c r="A9" s="2" t="s">
        <v>104</v>
      </c>
      <c r="B9" s="13">
        <v>0.06</v>
      </c>
      <c r="C9" s="12"/>
      <c r="D9" s="110"/>
      <c r="E9" s="73"/>
      <c r="F9" s="74"/>
      <c r="G9" s="12"/>
      <c r="H9" s="110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" customHeight="1" x14ac:dyDescent="0.15">
      <c r="C10" s="3" t="s">
        <v>149</v>
      </c>
      <c r="D10" s="3"/>
      <c r="E10" s="49"/>
      <c r="G10" s="3" t="s">
        <v>150</v>
      </c>
      <c r="H10" s="3"/>
      <c r="I10" s="49"/>
      <c r="K10" s="3" t="s">
        <v>153</v>
      </c>
      <c r="L10" s="3"/>
      <c r="M10" s="49"/>
      <c r="O10" s="3" t="s">
        <v>154</v>
      </c>
      <c r="P10" s="3"/>
      <c r="Q10" s="49"/>
      <c r="S10" s="3" t="s">
        <v>157</v>
      </c>
      <c r="T10" s="3"/>
      <c r="U10" s="49"/>
      <c r="W10" s="3" t="s">
        <v>178</v>
      </c>
      <c r="X10" s="3"/>
      <c r="Y10" s="49"/>
      <c r="AA10" s="3" t="s">
        <v>180</v>
      </c>
      <c r="AB10" s="3"/>
      <c r="AC10" s="49"/>
      <c r="AD10" s="3" t="s">
        <v>7</v>
      </c>
    </row>
    <row r="11" spans="1:30" ht="12.75" customHeight="1" x14ac:dyDescent="0.15">
      <c r="B11" s="111" t="s">
        <v>8</v>
      </c>
      <c r="C11" s="19"/>
      <c r="D11" s="18"/>
      <c r="E11" s="49"/>
      <c r="F11" s="111" t="s">
        <v>8</v>
      </c>
      <c r="G11" s="112"/>
      <c r="H11" s="18"/>
      <c r="I11" s="49"/>
      <c r="J11" s="111" t="s">
        <v>8</v>
      </c>
      <c r="K11" s="19"/>
      <c r="L11" s="18"/>
      <c r="M11" s="49"/>
      <c r="N11" s="111" t="s">
        <v>8</v>
      </c>
      <c r="O11" s="19"/>
      <c r="P11" s="18"/>
      <c r="Q11" s="49"/>
      <c r="R11" s="111" t="s">
        <v>8</v>
      </c>
      <c r="S11" s="19"/>
      <c r="T11" s="18"/>
      <c r="U11" s="49"/>
      <c r="V11" s="111" t="s">
        <v>8</v>
      </c>
      <c r="W11" s="19"/>
      <c r="X11" s="18"/>
      <c r="Y11" s="49"/>
      <c r="Z11" s="111" t="s">
        <v>8</v>
      </c>
      <c r="AA11" s="19"/>
      <c r="AB11" s="18"/>
      <c r="AC11" s="85"/>
      <c r="AD11" s="20"/>
    </row>
    <row r="12" spans="1:30" ht="12.75" customHeight="1" x14ac:dyDescent="0.15">
      <c r="B12" s="18" t="s">
        <v>9</v>
      </c>
      <c r="C12" s="19"/>
      <c r="D12" s="18"/>
      <c r="E12" s="49"/>
      <c r="F12" s="18" t="s">
        <v>9</v>
      </c>
      <c r="G12" s="19"/>
      <c r="H12" s="18"/>
      <c r="I12" s="49"/>
      <c r="J12" s="18" t="s">
        <v>9</v>
      </c>
      <c r="K12" s="19"/>
      <c r="L12" s="18"/>
      <c r="M12" s="49"/>
      <c r="N12" s="18" t="s">
        <v>9</v>
      </c>
      <c r="O12" s="19"/>
      <c r="P12" s="18"/>
      <c r="Q12" s="49"/>
      <c r="R12" s="18" t="s">
        <v>9</v>
      </c>
      <c r="S12" s="19"/>
      <c r="T12" s="18"/>
      <c r="U12" s="49"/>
      <c r="V12" s="18" t="s">
        <v>9</v>
      </c>
      <c r="W12" s="19"/>
      <c r="X12" s="18"/>
      <c r="Y12" s="49"/>
      <c r="Z12" s="18" t="s">
        <v>9</v>
      </c>
      <c r="AA12" s="19"/>
      <c r="AB12" s="18"/>
      <c r="AC12" s="85"/>
      <c r="AD12" s="20"/>
    </row>
    <row r="13" spans="1:30" ht="12" customHeight="1" x14ac:dyDescent="0.15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15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15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15">
      <c r="A16" s="11" t="s">
        <v>155</v>
      </c>
      <c r="B16" s="102"/>
      <c r="C16" s="22"/>
      <c r="D16" s="99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101"/>
      <c r="AD16" s="99">
        <f>SUM(D16,H16,L16,P16,T16,X16,AB16)</f>
        <v>0</v>
      </c>
    </row>
    <row r="17" spans="1:30" ht="12.75" customHeight="1" x14ac:dyDescent="0.15">
      <c r="A17" s="11" t="s">
        <v>156</v>
      </c>
      <c r="B17" s="102"/>
      <c r="C17" s="24"/>
      <c r="D17" s="99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101"/>
      <c r="AD17" s="99">
        <f t="shared" ref="AD17:AD25" si="13">SUM(D17,H17,L17,P17,T17,X17,AB17)</f>
        <v>0</v>
      </c>
    </row>
    <row r="18" spans="1:30" ht="12.75" customHeight="1" x14ac:dyDescent="0.15">
      <c r="A18" s="11" t="s">
        <v>81</v>
      </c>
      <c r="B18" s="102"/>
      <c r="C18" s="24"/>
      <c r="D18" s="99">
        <f t="shared" si="6"/>
        <v>0</v>
      </c>
      <c r="E18" s="100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101"/>
      <c r="AD18" s="99">
        <f t="shared" si="13"/>
        <v>0</v>
      </c>
    </row>
    <row r="19" spans="1:30" ht="12.75" customHeight="1" x14ac:dyDescent="0.15">
      <c r="A19" s="11" t="s">
        <v>82</v>
      </c>
      <c r="B19" s="102"/>
      <c r="C19" s="22"/>
      <c r="D19" s="99">
        <f t="shared" si="6"/>
        <v>0</v>
      </c>
      <c r="E19" s="100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101"/>
      <c r="AD19" s="99">
        <f t="shared" si="13"/>
        <v>0</v>
      </c>
    </row>
    <row r="20" spans="1:30" ht="12.75" customHeight="1" x14ac:dyDescent="0.15">
      <c r="A20" s="11" t="s">
        <v>83</v>
      </c>
      <c r="B20" s="102"/>
      <c r="C20" s="24"/>
      <c r="D20" s="99">
        <f t="shared" si="6"/>
        <v>0</v>
      </c>
      <c r="E20" s="100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101"/>
      <c r="AD20" s="99">
        <f t="shared" si="13"/>
        <v>0</v>
      </c>
    </row>
    <row r="21" spans="1:30" ht="12.75" customHeight="1" x14ac:dyDescent="0.15">
      <c r="A21" s="11" t="s">
        <v>84</v>
      </c>
      <c r="B21" s="102"/>
      <c r="C21" s="24"/>
      <c r="D21" s="99">
        <f t="shared" si="6"/>
        <v>0</v>
      </c>
      <c r="E21" s="100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101"/>
      <c r="AD21" s="99">
        <f t="shared" si="13"/>
        <v>0</v>
      </c>
    </row>
    <row r="22" spans="1:30" ht="12.75" customHeight="1" x14ac:dyDescent="0.15">
      <c r="A22" s="11" t="s">
        <v>85</v>
      </c>
      <c r="B22" s="102"/>
      <c r="C22" s="24"/>
      <c r="D22" s="99">
        <f t="shared" si="6"/>
        <v>0</v>
      </c>
      <c r="E22" s="100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101"/>
      <c r="AD22" s="99">
        <f t="shared" si="13"/>
        <v>0</v>
      </c>
    </row>
    <row r="23" spans="1:30" ht="12.75" customHeight="1" x14ac:dyDescent="0.15">
      <c r="A23" s="11" t="s">
        <v>86</v>
      </c>
      <c r="B23" s="102"/>
      <c r="C23" s="24"/>
      <c r="D23" s="99">
        <f t="shared" si="6"/>
        <v>0</v>
      </c>
      <c r="E23" s="100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101"/>
      <c r="AD23" s="99">
        <f t="shared" si="13"/>
        <v>0</v>
      </c>
    </row>
    <row r="24" spans="1:30" ht="12.75" customHeight="1" x14ac:dyDescent="0.15">
      <c r="A24" s="11" t="s">
        <v>87</v>
      </c>
      <c r="B24" s="102"/>
      <c r="C24" s="24"/>
      <c r="D24" s="99">
        <f t="shared" si="6"/>
        <v>0</v>
      </c>
      <c r="E24" s="100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101"/>
      <c r="AD24" s="99">
        <f t="shared" si="13"/>
        <v>0</v>
      </c>
    </row>
    <row r="25" spans="1:30" ht="12.75" customHeight="1" x14ac:dyDescent="0.15">
      <c r="A25" s="11" t="s">
        <v>88</v>
      </c>
      <c r="B25" s="102"/>
      <c r="C25" s="24"/>
      <c r="D25" s="99">
        <f t="shared" si="6"/>
        <v>0</v>
      </c>
      <c r="E25" s="100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101"/>
      <c r="AD25" s="99">
        <f t="shared" si="13"/>
        <v>0</v>
      </c>
    </row>
    <row r="26" spans="1:30" ht="12.75" customHeight="1" x14ac:dyDescent="0.15">
      <c r="D26" s="113"/>
      <c r="E26" s="100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100"/>
      <c r="AD26" s="15"/>
    </row>
    <row r="27" spans="1:30" ht="12.75" customHeight="1" x14ac:dyDescent="0.15">
      <c r="A27" s="42" t="s">
        <v>15</v>
      </c>
      <c r="B27" s="43"/>
      <c r="C27" s="42"/>
      <c r="D27" s="103">
        <f>SUM(D16:D25)</f>
        <v>0</v>
      </c>
      <c r="E27" s="100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101"/>
      <c r="AD27" s="103">
        <f>SUM(D27,H27,L27,P27,T27,X27,AB27)</f>
        <v>0</v>
      </c>
    </row>
    <row r="28" spans="1:30" ht="12.75" customHeight="1" x14ac:dyDescent="0.15">
      <c r="A28" s="8" t="s">
        <v>57</v>
      </c>
      <c r="B28" s="8" t="s">
        <v>13</v>
      </c>
      <c r="C28" s="8" t="s">
        <v>16</v>
      </c>
      <c r="D28" s="8" t="s">
        <v>14</v>
      </c>
      <c r="E28" s="100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13"/>
    </row>
    <row r="29" spans="1:30" ht="12.75" customHeight="1" x14ac:dyDescent="0.15">
      <c r="A29" s="11" t="s">
        <v>89</v>
      </c>
      <c r="B29" s="102"/>
      <c r="C29" s="24"/>
      <c r="D29" s="99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101"/>
      <c r="AD29" s="99">
        <f t="shared" ref="AD29:AD32" si="14">SUM(D29,H29,L29,P29,T29,X29,AB29)</f>
        <v>0</v>
      </c>
    </row>
    <row r="30" spans="1:30" ht="12.75" customHeight="1" x14ac:dyDescent="0.15">
      <c r="A30" s="11" t="s">
        <v>90</v>
      </c>
      <c r="B30" s="102"/>
      <c r="C30" s="24"/>
      <c r="D30" s="99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101"/>
      <c r="AD30" s="99">
        <f t="shared" si="14"/>
        <v>0</v>
      </c>
    </row>
    <row r="31" spans="1:30" ht="12.75" customHeight="1" x14ac:dyDescent="0.15">
      <c r="A31" s="11" t="s">
        <v>91</v>
      </c>
      <c r="B31" s="102"/>
      <c r="C31" s="24"/>
      <c r="D31" s="99">
        <f t="shared" si="15"/>
        <v>0</v>
      </c>
      <c r="E31" s="100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101"/>
      <c r="AD31" s="99">
        <f t="shared" si="14"/>
        <v>0</v>
      </c>
    </row>
    <row r="32" spans="1:30" ht="12.75" customHeight="1" x14ac:dyDescent="0.15">
      <c r="A32" s="11" t="s">
        <v>92</v>
      </c>
      <c r="B32" s="102"/>
      <c r="C32" s="24"/>
      <c r="D32" s="99">
        <f t="shared" si="15"/>
        <v>0</v>
      </c>
      <c r="E32" s="100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101"/>
      <c r="AD32" s="99">
        <f t="shared" si="14"/>
        <v>0</v>
      </c>
    </row>
    <row r="33" spans="1:30" ht="12.75" customHeight="1" x14ac:dyDescent="0.15">
      <c r="D33" s="113"/>
      <c r="E33" s="100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100"/>
      <c r="AD33" s="15"/>
    </row>
    <row r="34" spans="1:30" ht="12.75" customHeight="1" x14ac:dyDescent="0.15">
      <c r="A34" s="42" t="s">
        <v>107</v>
      </c>
      <c r="B34" s="43"/>
      <c r="C34" s="42"/>
      <c r="D34" s="103">
        <f>SUM(D29:D32)</f>
        <v>0</v>
      </c>
      <c r="E34" s="100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101"/>
      <c r="AD34" s="103">
        <f>SUM(D34,H34,L34,P34,T34,X34,AB34)</f>
        <v>0</v>
      </c>
    </row>
    <row r="35" spans="1:30" ht="12.75" customHeight="1" x14ac:dyDescent="0.15">
      <c r="A35" s="8" t="s">
        <v>58</v>
      </c>
      <c r="B35" s="8" t="s">
        <v>13</v>
      </c>
      <c r="C35" s="8" t="s">
        <v>16</v>
      </c>
      <c r="D35" s="8" t="s">
        <v>14</v>
      </c>
      <c r="E35" s="100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13"/>
    </row>
    <row r="36" spans="1:30" ht="12.75" customHeight="1" x14ac:dyDescent="0.15">
      <c r="A36" s="11" t="s">
        <v>93</v>
      </c>
      <c r="B36" s="102"/>
      <c r="C36" s="24"/>
      <c r="D36" s="99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101"/>
      <c r="AD36" s="99">
        <f t="shared" ref="AD36:AD45" si="28">SUM(D36,H36,L36,P36,T36,X36,AB36)</f>
        <v>0</v>
      </c>
    </row>
    <row r="37" spans="1:30" ht="12.75" customHeight="1" x14ac:dyDescent="0.15">
      <c r="A37" s="11" t="s">
        <v>94</v>
      </c>
      <c r="B37" s="102"/>
      <c r="C37" s="24"/>
      <c r="D37" s="99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101"/>
      <c r="AD37" s="99">
        <f t="shared" si="28"/>
        <v>0</v>
      </c>
    </row>
    <row r="38" spans="1:30" ht="12.75" customHeight="1" x14ac:dyDescent="0.15">
      <c r="A38" s="11" t="s">
        <v>95</v>
      </c>
      <c r="B38" s="102"/>
      <c r="C38" s="24"/>
      <c r="D38" s="99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101"/>
      <c r="AD38" s="99">
        <f t="shared" si="28"/>
        <v>0</v>
      </c>
    </row>
    <row r="39" spans="1:30" ht="12.75" customHeight="1" x14ac:dyDescent="0.15">
      <c r="A39" s="11" t="s">
        <v>96</v>
      </c>
      <c r="B39" s="102"/>
      <c r="C39" s="24"/>
      <c r="D39" s="99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101"/>
      <c r="AD39" s="99">
        <f t="shared" si="28"/>
        <v>0</v>
      </c>
    </row>
    <row r="40" spans="1:30" ht="12.75" customHeight="1" x14ac:dyDescent="0.15">
      <c r="A40" s="11" t="s">
        <v>97</v>
      </c>
      <c r="B40" s="102"/>
      <c r="C40" s="24"/>
      <c r="D40" s="99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101"/>
      <c r="AD40" s="99">
        <f t="shared" si="28"/>
        <v>0</v>
      </c>
    </row>
    <row r="41" spans="1:30" ht="12.75" customHeight="1" x14ac:dyDescent="0.15">
      <c r="A41" s="11" t="s">
        <v>98</v>
      </c>
      <c r="B41" s="102"/>
      <c r="C41" s="24"/>
      <c r="D41" s="99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101"/>
      <c r="AD41" s="99">
        <f t="shared" si="28"/>
        <v>0</v>
      </c>
    </row>
    <row r="42" spans="1:30" ht="12.75" customHeight="1" x14ac:dyDescent="0.15">
      <c r="A42" s="11" t="s">
        <v>99</v>
      </c>
      <c r="B42" s="102"/>
      <c r="C42" s="24"/>
      <c r="D42" s="99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101"/>
      <c r="AD42" s="99">
        <f t="shared" si="28"/>
        <v>0</v>
      </c>
    </row>
    <row r="43" spans="1:30" ht="12.75" customHeight="1" x14ac:dyDescent="0.15">
      <c r="A43" s="11" t="s">
        <v>100</v>
      </c>
      <c r="B43" s="102"/>
      <c r="C43" s="24"/>
      <c r="D43" s="99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101"/>
      <c r="AD43" s="99">
        <f t="shared" si="28"/>
        <v>0</v>
      </c>
    </row>
    <row r="44" spans="1:30" ht="12.75" customHeight="1" x14ac:dyDescent="0.15">
      <c r="A44" s="11" t="s">
        <v>101</v>
      </c>
      <c r="B44" s="102"/>
      <c r="C44" s="24"/>
      <c r="D44" s="99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101"/>
      <c r="AD44" s="99">
        <f t="shared" si="28"/>
        <v>0</v>
      </c>
    </row>
    <row r="45" spans="1:30" ht="12.75" customHeight="1" x14ac:dyDescent="0.15">
      <c r="A45" s="11" t="s">
        <v>102</v>
      </c>
      <c r="B45" s="102"/>
      <c r="C45" s="24"/>
      <c r="D45" s="99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101"/>
      <c r="AD45" s="99">
        <f t="shared" si="28"/>
        <v>0</v>
      </c>
    </row>
    <row r="46" spans="1:30" ht="12.75" customHeight="1" x14ac:dyDescent="0.15">
      <c r="A46" s="8"/>
      <c r="D46" s="113"/>
      <c r="E46" s="100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100"/>
      <c r="AD46" s="15"/>
    </row>
    <row r="47" spans="1:30" ht="12.75" customHeight="1" x14ac:dyDescent="0.15">
      <c r="A47" s="42" t="s">
        <v>108</v>
      </c>
      <c r="B47" s="43"/>
      <c r="C47" s="42"/>
      <c r="D47" s="103">
        <f>SUM(D36:D45)</f>
        <v>0</v>
      </c>
      <c r="E47" s="100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101"/>
      <c r="AD47" s="103">
        <f>SUM(D47,H47,L47,P47,T47,X47, AB47)</f>
        <v>0</v>
      </c>
    </row>
    <row r="48" spans="1:30" ht="12.75" customHeight="1" x14ac:dyDescent="0.15">
      <c r="A48" s="8" t="s">
        <v>17</v>
      </c>
      <c r="B48" s="8" t="s">
        <v>13</v>
      </c>
      <c r="C48" s="8" t="s">
        <v>16</v>
      </c>
      <c r="D48" s="8" t="s">
        <v>14</v>
      </c>
      <c r="E48" s="100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13"/>
    </row>
    <row r="49" spans="1:30" ht="12.75" customHeight="1" x14ac:dyDescent="0.15">
      <c r="A49" s="25" t="s">
        <v>18</v>
      </c>
      <c r="B49" s="102"/>
      <c r="C49" s="24"/>
      <c r="D49" s="99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101"/>
      <c r="AD49" s="99">
        <f t="shared" ref="AD49:AD58" si="42">SUM(D49,H49,L49,P49,T49,X49,AB49)</f>
        <v>0</v>
      </c>
    </row>
    <row r="50" spans="1:30" ht="12.75" customHeight="1" x14ac:dyDescent="0.15">
      <c r="A50" s="25" t="s">
        <v>19</v>
      </c>
      <c r="B50" s="102"/>
      <c r="C50" s="24"/>
      <c r="D50" s="99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101"/>
      <c r="AD50" s="99">
        <f t="shared" si="42"/>
        <v>0</v>
      </c>
    </row>
    <row r="51" spans="1:30" ht="12.75" customHeight="1" x14ac:dyDescent="0.15">
      <c r="A51" s="25" t="s">
        <v>59</v>
      </c>
      <c r="B51" s="102"/>
      <c r="C51" s="24"/>
      <c r="D51" s="99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101"/>
      <c r="AD51" s="99">
        <f t="shared" si="42"/>
        <v>0</v>
      </c>
    </row>
    <row r="52" spans="1:30" ht="12.75" customHeight="1" x14ac:dyDescent="0.15">
      <c r="A52" s="25" t="s">
        <v>60</v>
      </c>
      <c r="B52" s="102"/>
      <c r="C52" s="24"/>
      <c r="D52" s="99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101"/>
      <c r="AD52" s="99">
        <f t="shared" si="42"/>
        <v>0</v>
      </c>
    </row>
    <row r="53" spans="1:30" ht="12.75" customHeight="1" x14ac:dyDescent="0.15">
      <c r="A53" s="25" t="s">
        <v>61</v>
      </c>
      <c r="B53" s="102"/>
      <c r="C53" s="24"/>
      <c r="D53" s="99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101"/>
      <c r="AD53" s="99">
        <f t="shared" si="42"/>
        <v>0</v>
      </c>
    </row>
    <row r="54" spans="1:30" ht="12.75" customHeight="1" x14ac:dyDescent="0.15">
      <c r="A54" s="25" t="s">
        <v>62</v>
      </c>
      <c r="B54" s="102"/>
      <c r="C54" s="24"/>
      <c r="D54" s="99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101"/>
      <c r="AD54" s="99">
        <f t="shared" si="42"/>
        <v>0</v>
      </c>
    </row>
    <row r="55" spans="1:30" ht="12.75" customHeight="1" x14ac:dyDescent="0.15">
      <c r="A55" s="25" t="s">
        <v>63</v>
      </c>
      <c r="B55" s="102"/>
      <c r="C55" s="24"/>
      <c r="D55" s="99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101"/>
      <c r="AD55" s="99">
        <f t="shared" si="42"/>
        <v>0</v>
      </c>
    </row>
    <row r="56" spans="1:30" ht="12.75" customHeight="1" x14ac:dyDescent="0.15">
      <c r="A56" s="25" t="s">
        <v>64</v>
      </c>
      <c r="B56" s="102"/>
      <c r="C56" s="24"/>
      <c r="D56" s="99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101"/>
      <c r="AD56" s="99">
        <f t="shared" si="42"/>
        <v>0</v>
      </c>
    </row>
    <row r="57" spans="1:30" ht="12.75" customHeight="1" x14ac:dyDescent="0.15">
      <c r="A57" s="25" t="s">
        <v>65</v>
      </c>
      <c r="B57" s="102"/>
      <c r="C57" s="24"/>
      <c r="D57" s="99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101"/>
      <c r="AD57" s="99">
        <f t="shared" si="42"/>
        <v>0</v>
      </c>
    </row>
    <row r="58" spans="1:30" ht="12.75" customHeight="1" x14ac:dyDescent="0.15">
      <c r="A58" s="25" t="s">
        <v>109</v>
      </c>
      <c r="B58" s="102"/>
      <c r="C58" s="24"/>
      <c r="D58" s="99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101"/>
      <c r="AD58" s="99">
        <f t="shared" si="42"/>
        <v>0</v>
      </c>
    </row>
    <row r="59" spans="1:30" ht="12.75" customHeight="1" x14ac:dyDescent="0.15">
      <c r="A59" s="25"/>
      <c r="D59" s="113"/>
      <c r="E59" s="100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100"/>
      <c r="AD59" s="15"/>
    </row>
    <row r="60" spans="1:30" ht="12.75" customHeight="1" x14ac:dyDescent="0.15">
      <c r="A60" s="42" t="s">
        <v>20</v>
      </c>
      <c r="B60" s="43"/>
      <c r="C60" s="42"/>
      <c r="D60" s="103">
        <f>SUM(D49:D58)</f>
        <v>0</v>
      </c>
      <c r="E60" s="100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101"/>
      <c r="AD60" s="103">
        <f>SUM(D60,H60,L60,P60,T60,X60,AB60)</f>
        <v>0</v>
      </c>
    </row>
    <row r="61" spans="1:30" ht="12.75" customHeight="1" x14ac:dyDescent="0.15">
      <c r="A61" s="8" t="s">
        <v>111</v>
      </c>
      <c r="B61" s="8" t="s">
        <v>13</v>
      </c>
      <c r="C61" s="8" t="s">
        <v>16</v>
      </c>
      <c r="D61" s="8" t="s">
        <v>14</v>
      </c>
      <c r="E61" s="100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13"/>
    </row>
    <row r="62" spans="1:30" ht="12.75" customHeight="1" x14ac:dyDescent="0.15">
      <c r="A62" s="25" t="s">
        <v>22</v>
      </c>
      <c r="B62" s="102"/>
      <c r="C62" s="24"/>
      <c r="D62" s="99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101"/>
      <c r="AD62" s="99">
        <f t="shared" ref="AD62:AD71" si="56">SUM(D62,H62,L62,P62,T62,X62,AB62)</f>
        <v>0</v>
      </c>
    </row>
    <row r="63" spans="1:30" ht="12.75" customHeight="1" x14ac:dyDescent="0.15">
      <c r="A63" s="25" t="s">
        <v>23</v>
      </c>
      <c r="B63" s="102"/>
      <c r="C63" s="24"/>
      <c r="D63" s="99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101"/>
      <c r="AD63" s="99">
        <f t="shared" si="56"/>
        <v>0</v>
      </c>
    </row>
    <row r="64" spans="1:30" ht="12.75" customHeight="1" x14ac:dyDescent="0.15">
      <c r="A64" s="25" t="s">
        <v>66</v>
      </c>
      <c r="B64" s="102"/>
      <c r="C64" s="24"/>
      <c r="D64" s="99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101"/>
      <c r="AD64" s="99">
        <f t="shared" si="56"/>
        <v>0</v>
      </c>
    </row>
    <row r="65" spans="1:30" ht="12.75" customHeight="1" x14ac:dyDescent="0.15">
      <c r="A65" s="25" t="s">
        <v>67</v>
      </c>
      <c r="B65" s="102"/>
      <c r="C65" s="24"/>
      <c r="D65" s="99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101"/>
      <c r="AD65" s="99">
        <f t="shared" si="56"/>
        <v>0</v>
      </c>
    </row>
    <row r="66" spans="1:30" ht="12.75" customHeight="1" x14ac:dyDescent="0.15">
      <c r="A66" s="25" t="s">
        <v>68</v>
      </c>
      <c r="B66" s="102"/>
      <c r="C66" s="24"/>
      <c r="D66" s="99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101"/>
      <c r="AD66" s="99">
        <f t="shared" si="56"/>
        <v>0</v>
      </c>
    </row>
    <row r="67" spans="1:30" ht="12.75" customHeight="1" x14ac:dyDescent="0.15">
      <c r="A67" s="25" t="s">
        <v>69</v>
      </c>
      <c r="B67" s="102"/>
      <c r="C67" s="24"/>
      <c r="D67" s="99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101"/>
      <c r="AD67" s="99">
        <f t="shared" si="56"/>
        <v>0</v>
      </c>
    </row>
    <row r="68" spans="1:30" ht="12.75" customHeight="1" x14ac:dyDescent="0.15">
      <c r="A68" s="25" t="s">
        <v>70</v>
      </c>
      <c r="B68" s="102"/>
      <c r="C68" s="24"/>
      <c r="D68" s="99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101"/>
      <c r="AD68" s="99">
        <f t="shared" si="56"/>
        <v>0</v>
      </c>
    </row>
    <row r="69" spans="1:30" ht="12.75" customHeight="1" x14ac:dyDescent="0.15">
      <c r="A69" s="25" t="s">
        <v>71</v>
      </c>
      <c r="B69" s="102"/>
      <c r="C69" s="24"/>
      <c r="D69" s="99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101"/>
      <c r="AD69" s="99">
        <f t="shared" si="56"/>
        <v>0</v>
      </c>
    </row>
    <row r="70" spans="1:30" ht="12.75" customHeight="1" x14ac:dyDescent="0.15">
      <c r="A70" s="25" t="s">
        <v>72</v>
      </c>
      <c r="B70" s="102"/>
      <c r="C70" s="24"/>
      <c r="D70" s="99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101"/>
      <c r="AD70" s="99">
        <f t="shared" si="56"/>
        <v>0</v>
      </c>
    </row>
    <row r="71" spans="1:30" ht="12.75" customHeight="1" x14ac:dyDescent="0.15">
      <c r="A71" s="25" t="s">
        <v>73</v>
      </c>
      <c r="B71" s="102"/>
      <c r="C71" s="24"/>
      <c r="D71" s="99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101"/>
      <c r="AD71" s="99">
        <f t="shared" si="56"/>
        <v>0</v>
      </c>
    </row>
    <row r="72" spans="1:30" ht="12.75" customHeight="1" x14ac:dyDescent="0.15">
      <c r="A72" s="25"/>
      <c r="D72" s="113"/>
      <c r="E72" s="100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100"/>
      <c r="AD72" s="15"/>
    </row>
    <row r="73" spans="1:30" ht="12.75" customHeight="1" x14ac:dyDescent="0.15">
      <c r="A73" s="42" t="s">
        <v>110</v>
      </c>
      <c r="B73" s="43"/>
      <c r="C73" s="42"/>
      <c r="D73" s="103">
        <f>SUM(D62:D71)</f>
        <v>0</v>
      </c>
      <c r="E73" s="100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101"/>
      <c r="AD73" s="103">
        <f>SUM(D73,H73,L73,P73,T73,X73,AB73)</f>
        <v>0</v>
      </c>
    </row>
    <row r="74" spans="1:30" ht="12.75" customHeight="1" x14ac:dyDescent="0.15">
      <c r="A74" s="8" t="s">
        <v>24</v>
      </c>
      <c r="B74" s="3" t="s">
        <v>25</v>
      </c>
      <c r="C74" s="8" t="s">
        <v>16</v>
      </c>
      <c r="D74" s="8" t="s">
        <v>14</v>
      </c>
      <c r="E74" s="100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15">
      <c r="A75" s="11" t="s">
        <v>26</v>
      </c>
      <c r="B75" s="75"/>
      <c r="C75" s="22"/>
      <c r="D75" s="99">
        <f>B75*C75</f>
        <v>0</v>
      </c>
      <c r="E75" s="100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101"/>
      <c r="AD75" s="99">
        <f t="shared" ref="AD75:AD76" si="64">SUM(D75,H75,L75,P75,T75,X75,AB75)</f>
        <v>0</v>
      </c>
    </row>
    <row r="76" spans="1:30" ht="12.75" customHeight="1" x14ac:dyDescent="0.15">
      <c r="A76" s="11" t="s">
        <v>27</v>
      </c>
      <c r="B76" s="75"/>
      <c r="C76" s="24"/>
      <c r="D76" s="99">
        <f>B76*C76</f>
        <v>0</v>
      </c>
      <c r="E76" s="100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101"/>
      <c r="AD76" s="99">
        <f t="shared" si="64"/>
        <v>0</v>
      </c>
    </row>
    <row r="77" spans="1:30" ht="12.75" customHeight="1" x14ac:dyDescent="0.15">
      <c r="B77" s="3"/>
      <c r="C77" s="26"/>
      <c r="D77" s="113"/>
      <c r="E77" s="100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100"/>
      <c r="AD77" s="113"/>
    </row>
    <row r="78" spans="1:30" ht="12.75" customHeight="1" x14ac:dyDescent="0.15">
      <c r="A78" s="42" t="s">
        <v>28</v>
      </c>
      <c r="B78" s="45"/>
      <c r="C78" s="42"/>
      <c r="D78" s="103">
        <f>SUM(D75:D76)</f>
        <v>0</v>
      </c>
      <c r="E78" s="100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101"/>
      <c r="AD78" s="103">
        <f>SUM(D78,H78,L78,P78,T78,X78,AB78)</f>
        <v>0</v>
      </c>
    </row>
    <row r="79" spans="1:30" ht="12.75" customHeight="1" x14ac:dyDescent="0.15">
      <c r="A79" s="8" t="s">
        <v>29</v>
      </c>
      <c r="B79" s="3" t="s">
        <v>30</v>
      </c>
      <c r="C79" s="26" t="s">
        <v>31</v>
      </c>
      <c r="D79" s="8" t="s">
        <v>14</v>
      </c>
      <c r="E79" s="100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15">
      <c r="A80" s="11" t="s">
        <v>32</v>
      </c>
      <c r="B80" s="27"/>
      <c r="C80" s="22"/>
      <c r="D80" s="99">
        <f>B80*C80</f>
        <v>0</v>
      </c>
      <c r="E80" s="100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101"/>
      <c r="AD80" s="99">
        <f t="shared" ref="AD80:AD81" si="65">SUM(D80,H80,L80,P80,T80,X80,AB80)</f>
        <v>0</v>
      </c>
    </row>
    <row r="81" spans="1:30" ht="12.75" customHeight="1" x14ac:dyDescent="0.15">
      <c r="A81" s="11" t="s">
        <v>33</v>
      </c>
      <c r="B81" s="27"/>
      <c r="C81" s="24"/>
      <c r="D81" s="99">
        <f>B81*C81</f>
        <v>0</v>
      </c>
      <c r="E81" s="100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101"/>
      <c r="AD81" s="99">
        <f t="shared" si="65"/>
        <v>0</v>
      </c>
    </row>
    <row r="82" spans="1:30" ht="12.75" customHeight="1" x14ac:dyDescent="0.15">
      <c r="B82" s="3"/>
      <c r="C82" s="26"/>
      <c r="D82" s="113"/>
      <c r="E82" s="100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100"/>
      <c r="AD82" s="113"/>
    </row>
    <row r="83" spans="1:30" ht="12.75" customHeight="1" x14ac:dyDescent="0.15">
      <c r="A83" s="42" t="s">
        <v>34</v>
      </c>
      <c r="B83" s="45"/>
      <c r="C83" s="42"/>
      <c r="D83" s="103">
        <f>SUM(D80:D81)</f>
        <v>0</v>
      </c>
      <c r="E83" s="100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101"/>
      <c r="AD83" s="103">
        <f>SUM(D83,H83,L83,P83,T83,X83,AB83)</f>
        <v>0</v>
      </c>
    </row>
    <row r="84" spans="1:30" ht="12.75" customHeight="1" x14ac:dyDescent="0.15">
      <c r="A84" s="8" t="s">
        <v>74</v>
      </c>
      <c r="B84" s="3" t="s">
        <v>30</v>
      </c>
      <c r="C84" s="26" t="s">
        <v>31</v>
      </c>
      <c r="D84" s="8" t="s">
        <v>14</v>
      </c>
      <c r="E84" s="100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15">
      <c r="A85" s="11" t="s">
        <v>75</v>
      </c>
      <c r="B85" s="27"/>
      <c r="C85" s="22"/>
      <c r="D85" s="99">
        <f>B85*C85</f>
        <v>0</v>
      </c>
      <c r="E85" s="100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101"/>
      <c r="AD85" s="99">
        <f t="shared" ref="AD85:AD86" si="66">SUM(D85,H85,L85,P85,T85,X85,AB85)</f>
        <v>0</v>
      </c>
    </row>
    <row r="86" spans="1:30" ht="12.75" customHeight="1" x14ac:dyDescent="0.15">
      <c r="A86" s="11" t="s">
        <v>76</v>
      </c>
      <c r="B86" s="27"/>
      <c r="C86" s="24"/>
      <c r="D86" s="99">
        <f>B86*C86</f>
        <v>0</v>
      </c>
      <c r="E86" s="100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101"/>
      <c r="AD86" s="99">
        <f t="shared" si="66"/>
        <v>0</v>
      </c>
    </row>
    <row r="87" spans="1:30" ht="12.75" customHeight="1" x14ac:dyDescent="0.15">
      <c r="B87" s="3"/>
      <c r="C87" s="26"/>
      <c r="D87" s="113"/>
      <c r="E87" s="100"/>
      <c r="F87" s="3"/>
      <c r="G87" s="26"/>
      <c r="H87" s="113"/>
      <c r="I87" s="100"/>
      <c r="J87" s="3"/>
      <c r="K87" s="26"/>
      <c r="L87" s="113"/>
      <c r="M87" s="100"/>
      <c r="N87" s="3"/>
      <c r="O87" s="26"/>
      <c r="P87" s="113"/>
      <c r="Q87" s="100"/>
      <c r="R87" s="3"/>
      <c r="S87" s="26"/>
      <c r="T87" s="113"/>
      <c r="U87" s="100"/>
      <c r="V87" s="3"/>
      <c r="W87" s="26"/>
      <c r="X87" s="113"/>
      <c r="Y87" s="100"/>
      <c r="Z87" s="3"/>
      <c r="AA87" s="26"/>
      <c r="AB87" s="113"/>
      <c r="AC87" s="100"/>
      <c r="AD87" s="113"/>
    </row>
    <row r="88" spans="1:30" ht="12.75" customHeight="1" x14ac:dyDescent="0.15">
      <c r="A88" s="42" t="s">
        <v>112</v>
      </c>
      <c r="B88" s="45"/>
      <c r="C88" s="42"/>
      <c r="D88" s="103">
        <f>SUM(D85:D86)</f>
        <v>0</v>
      </c>
      <c r="E88" s="100"/>
      <c r="F88" s="39"/>
      <c r="G88" s="42"/>
      <c r="H88" s="103">
        <f>SUM(H85:H86)</f>
        <v>0</v>
      </c>
      <c r="I88" s="100"/>
      <c r="J88" s="39"/>
      <c r="K88" s="42"/>
      <c r="L88" s="103">
        <f>SUM(L85:L86)</f>
        <v>0</v>
      </c>
      <c r="M88" s="100"/>
      <c r="N88" s="36"/>
      <c r="O88" s="42"/>
      <c r="P88" s="103">
        <f>SUM(P85:P86)</f>
        <v>0</v>
      </c>
      <c r="Q88" s="100"/>
      <c r="R88" s="36"/>
      <c r="S88" s="42"/>
      <c r="T88" s="103">
        <f>SUM(T85:T86)</f>
        <v>0</v>
      </c>
      <c r="U88" s="100"/>
      <c r="V88" s="36"/>
      <c r="W88" s="42"/>
      <c r="X88" s="103">
        <f>SUM(X85:X86)</f>
        <v>0</v>
      </c>
      <c r="Y88" s="100"/>
      <c r="Z88" s="36"/>
      <c r="AA88" s="42"/>
      <c r="AB88" s="103">
        <f>SUM(AB85:AB86)</f>
        <v>0</v>
      </c>
      <c r="AC88" s="101"/>
      <c r="AD88" s="103">
        <f>SUM(D88,H88,L88,P88,T88,X88, AB88)</f>
        <v>0</v>
      </c>
    </row>
    <row r="89" spans="1:30" ht="12.75" customHeight="1" x14ac:dyDescent="0.15">
      <c r="A89" s="8" t="s">
        <v>116</v>
      </c>
      <c r="B89" s="8" t="s">
        <v>35</v>
      </c>
      <c r="C89" s="8"/>
      <c r="E89" s="100"/>
      <c r="F89" s="8" t="s">
        <v>35</v>
      </c>
      <c r="G89" s="8"/>
      <c r="H89" s="113"/>
      <c r="I89" s="100"/>
      <c r="J89" s="8" t="s">
        <v>35</v>
      </c>
      <c r="K89" s="8"/>
      <c r="L89" s="113"/>
      <c r="M89" s="100"/>
      <c r="N89" s="8" t="s">
        <v>35</v>
      </c>
      <c r="O89" s="8"/>
      <c r="P89" s="113"/>
      <c r="Q89" s="100"/>
      <c r="R89" s="8" t="s">
        <v>35</v>
      </c>
      <c r="S89" s="8"/>
      <c r="T89" s="113"/>
      <c r="U89" s="100"/>
      <c r="V89" s="8" t="s">
        <v>35</v>
      </c>
      <c r="W89" s="8"/>
      <c r="X89" s="113"/>
      <c r="Y89" s="100"/>
      <c r="Z89" s="8" t="s">
        <v>35</v>
      </c>
      <c r="AA89" s="8"/>
      <c r="AB89" s="113"/>
      <c r="AC89" s="100"/>
      <c r="AD89" s="15"/>
    </row>
    <row r="90" spans="1:30" ht="12.75" customHeight="1" x14ac:dyDescent="0.15">
      <c r="A90" s="11" t="s">
        <v>12</v>
      </c>
      <c r="B90" s="121">
        <v>0.25969999999999999</v>
      </c>
      <c r="C90" s="3"/>
      <c r="D90" s="99">
        <f>D27*B90</f>
        <v>0</v>
      </c>
      <c r="E90" s="100"/>
      <c r="F90" s="121">
        <v>0.25969999999999999</v>
      </c>
      <c r="G90" s="3"/>
      <c r="H90" s="99">
        <f>H27*F90</f>
        <v>0</v>
      </c>
      <c r="I90" s="100"/>
      <c r="J90" s="121">
        <v>0.25969999999999999</v>
      </c>
      <c r="K90" s="3"/>
      <c r="L90" s="99">
        <f>L27*J90</f>
        <v>0</v>
      </c>
      <c r="M90" s="100"/>
      <c r="N90" s="121">
        <v>0.25969999999999999</v>
      </c>
      <c r="O90" s="3"/>
      <c r="P90" s="99">
        <f>P27*N90</f>
        <v>0</v>
      </c>
      <c r="Q90" s="100"/>
      <c r="R90" s="121">
        <v>0.25969999999999999</v>
      </c>
      <c r="S90" s="3"/>
      <c r="T90" s="99">
        <f>T27*R90</f>
        <v>0</v>
      </c>
      <c r="U90" s="100"/>
      <c r="V90" s="121">
        <v>0.25969999999999999</v>
      </c>
      <c r="W90" s="3"/>
      <c r="X90" s="99">
        <f>X27*V90</f>
        <v>0</v>
      </c>
      <c r="Y90" s="100"/>
      <c r="Z90" s="121">
        <v>0.25969999999999999</v>
      </c>
      <c r="AA90" s="3"/>
      <c r="AB90" s="99">
        <f>AB27*Z90</f>
        <v>0</v>
      </c>
      <c r="AC90" s="101"/>
      <c r="AD90" s="99">
        <f t="shared" ref="AD90:AD96" si="67">SUM(D90,H90,L90,P90,T90,X90,AB90)</f>
        <v>0</v>
      </c>
    </row>
    <row r="91" spans="1:30" ht="12.75" customHeight="1" x14ac:dyDescent="0.15">
      <c r="A91" s="11" t="s">
        <v>36</v>
      </c>
      <c r="B91" s="121">
        <v>0.39679999999999999</v>
      </c>
      <c r="C91" s="3"/>
      <c r="D91" s="99">
        <f>(D34+D47)*B91</f>
        <v>0</v>
      </c>
      <c r="E91" s="100"/>
      <c r="F91" s="122">
        <v>0.4022</v>
      </c>
      <c r="G91" s="3"/>
      <c r="H91" s="99">
        <f>(H34+H47)*F91</f>
        <v>0</v>
      </c>
      <c r="I91" s="100"/>
      <c r="J91" s="122">
        <v>0.40789999999999998</v>
      </c>
      <c r="K91" s="3"/>
      <c r="L91" s="99">
        <f>(L34+L47)*J91</f>
        <v>0</v>
      </c>
      <c r="M91" s="100"/>
      <c r="N91" s="122">
        <v>0.41389999999999999</v>
      </c>
      <c r="O91" s="3"/>
      <c r="P91" s="99">
        <f>(P34+P47)*N91</f>
        <v>0</v>
      </c>
      <c r="Q91" s="100"/>
      <c r="R91" s="122">
        <v>0.42009999999999997</v>
      </c>
      <c r="S91" s="3"/>
      <c r="T91" s="99">
        <f>(T34+T47)*R91</f>
        <v>0</v>
      </c>
      <c r="U91" s="100"/>
      <c r="V91" s="122">
        <v>0.42009999999999997</v>
      </c>
      <c r="W91" s="3"/>
      <c r="X91" s="99">
        <f>(X34+X47)*V91</f>
        <v>0</v>
      </c>
      <c r="Y91" s="100"/>
      <c r="Z91" s="122">
        <v>0.42009999999999997</v>
      </c>
      <c r="AA91" s="3"/>
      <c r="AB91" s="99">
        <f>(AB34+AB47)*Z91</f>
        <v>0</v>
      </c>
      <c r="AC91" s="101"/>
      <c r="AD91" s="99">
        <f t="shared" si="67"/>
        <v>0</v>
      </c>
    </row>
    <row r="92" spans="1:30" ht="12.75" customHeight="1" x14ac:dyDescent="0.15">
      <c r="A92" s="11" t="s">
        <v>17</v>
      </c>
      <c r="B92" s="123">
        <v>0.435</v>
      </c>
      <c r="C92" s="3"/>
      <c r="D92" s="99">
        <f>D60*B92</f>
        <v>0</v>
      </c>
      <c r="E92" s="100"/>
      <c r="F92" s="122">
        <v>0.44230000000000003</v>
      </c>
      <c r="G92" s="3"/>
      <c r="H92" s="99">
        <f>H60*F92</f>
        <v>0</v>
      </c>
      <c r="I92" s="100"/>
      <c r="J92" s="122">
        <v>0.45</v>
      </c>
      <c r="K92" s="3"/>
      <c r="L92" s="99">
        <f>L60*J92</f>
        <v>0</v>
      </c>
      <c r="M92" s="100"/>
      <c r="N92" s="122">
        <v>0.45810000000000001</v>
      </c>
      <c r="O92" s="3"/>
      <c r="P92" s="99">
        <f>P60*N92</f>
        <v>0</v>
      </c>
      <c r="Q92" s="100"/>
      <c r="R92" s="122">
        <v>0.46660000000000001</v>
      </c>
      <c r="S92" s="3"/>
      <c r="T92" s="99">
        <f>T60*R92</f>
        <v>0</v>
      </c>
      <c r="U92" s="100"/>
      <c r="V92" s="122">
        <v>0.46660000000000001</v>
      </c>
      <c r="W92" s="3"/>
      <c r="X92" s="99">
        <f>X60*V92</f>
        <v>0</v>
      </c>
      <c r="Y92" s="100"/>
      <c r="Z92" s="122">
        <v>0.46660000000000001</v>
      </c>
      <c r="AA92" s="3"/>
      <c r="AB92" s="99">
        <f>AB60*Z92</f>
        <v>0</v>
      </c>
      <c r="AC92" s="101"/>
      <c r="AD92" s="99">
        <f t="shared" si="67"/>
        <v>0</v>
      </c>
    </row>
    <row r="93" spans="1:30" ht="12.75" customHeight="1" x14ac:dyDescent="0.15">
      <c r="A93" s="11" t="s">
        <v>21</v>
      </c>
      <c r="B93" s="121">
        <v>0.26</v>
      </c>
      <c r="C93" s="3"/>
      <c r="D93" s="99">
        <f>D73*B93</f>
        <v>0</v>
      </c>
      <c r="E93" s="100"/>
      <c r="F93" s="122">
        <v>0.26200000000000001</v>
      </c>
      <c r="G93" s="3"/>
      <c r="H93" s="99">
        <f>H73*F93</f>
        <v>0</v>
      </c>
      <c r="I93" s="100"/>
      <c r="J93" s="122">
        <v>0.26400000000000001</v>
      </c>
      <c r="K93" s="3"/>
      <c r="L93" s="99">
        <f>L73*J93</f>
        <v>0</v>
      </c>
      <c r="M93" s="100"/>
      <c r="N93" s="122">
        <v>0.26600000000000001</v>
      </c>
      <c r="O93" s="3"/>
      <c r="P93" s="99">
        <f>P73*N93</f>
        <v>0</v>
      </c>
      <c r="Q93" s="100"/>
      <c r="R93" s="122">
        <v>0.26800000000000002</v>
      </c>
      <c r="S93" s="3"/>
      <c r="T93" s="99">
        <f>T73*R93</f>
        <v>0</v>
      </c>
      <c r="U93" s="100"/>
      <c r="V93" s="122">
        <v>0.26800000000000002</v>
      </c>
      <c r="W93" s="3"/>
      <c r="X93" s="99">
        <f>X73*V93</f>
        <v>0</v>
      </c>
      <c r="Y93" s="100"/>
      <c r="Z93" s="122">
        <v>0.26800000000000002</v>
      </c>
      <c r="AA93" s="3"/>
      <c r="AB93" s="99">
        <f>AB73*Z93</f>
        <v>0</v>
      </c>
      <c r="AC93" s="101"/>
      <c r="AD93" s="99">
        <f t="shared" si="67"/>
        <v>0</v>
      </c>
    </row>
    <row r="94" spans="1:30" ht="12.75" customHeight="1" x14ac:dyDescent="0.15">
      <c r="A94" s="11" t="s">
        <v>37</v>
      </c>
      <c r="B94" s="4">
        <v>0.01</v>
      </c>
      <c r="C94" s="3"/>
      <c r="D94" s="99">
        <f>(D75+D80)*B94</f>
        <v>0</v>
      </c>
      <c r="E94" s="100"/>
      <c r="F94" s="30">
        <v>0.01</v>
      </c>
      <c r="G94" s="3"/>
      <c r="H94" s="99">
        <f>(H75+H80)*F94</f>
        <v>0</v>
      </c>
      <c r="I94" s="100"/>
      <c r="J94" s="30">
        <v>0.01</v>
      </c>
      <c r="K94" s="3"/>
      <c r="L94" s="99">
        <f>(L75+L80)*J94</f>
        <v>0</v>
      </c>
      <c r="M94" s="100"/>
      <c r="N94" s="30">
        <v>0.01</v>
      </c>
      <c r="O94" s="3"/>
      <c r="P94" s="99">
        <f>(P75+P80)*N94</f>
        <v>0</v>
      </c>
      <c r="Q94" s="100"/>
      <c r="R94" s="30">
        <v>0.01</v>
      </c>
      <c r="S94" s="3"/>
      <c r="T94" s="99">
        <f>(T75+T80)*R94</f>
        <v>0</v>
      </c>
      <c r="U94" s="100"/>
      <c r="V94" s="30">
        <v>0.01</v>
      </c>
      <c r="W94" s="3"/>
      <c r="X94" s="99">
        <f>(X75+X80)*V94</f>
        <v>0</v>
      </c>
      <c r="Y94" s="100"/>
      <c r="Z94" s="30">
        <v>0.01</v>
      </c>
      <c r="AA94" s="3"/>
      <c r="AB94" s="99">
        <f>(AB75+AB80)*Z94</f>
        <v>0</v>
      </c>
      <c r="AC94" s="101"/>
      <c r="AD94" s="99">
        <f t="shared" si="67"/>
        <v>0</v>
      </c>
    </row>
    <row r="95" spans="1:30" ht="12.75" customHeight="1" x14ac:dyDescent="0.15">
      <c r="A95" s="11" t="s">
        <v>132</v>
      </c>
      <c r="B95" s="122">
        <v>7.8200000000000006E-2</v>
      </c>
      <c r="C95" s="3"/>
      <c r="D95" s="99">
        <f>(D76+D81)*B95</f>
        <v>0</v>
      </c>
      <c r="E95" s="100"/>
      <c r="F95" s="122">
        <v>7.8200000000000006E-2</v>
      </c>
      <c r="G95" s="3"/>
      <c r="H95" s="99">
        <f>(H76+H81)*F95</f>
        <v>0</v>
      </c>
      <c r="I95" s="100"/>
      <c r="J95" s="122">
        <v>7.8200000000000006E-2</v>
      </c>
      <c r="K95" s="3"/>
      <c r="L95" s="99">
        <f>(L76+L81)*J95</f>
        <v>0</v>
      </c>
      <c r="M95" s="100"/>
      <c r="N95" s="122">
        <v>7.8200000000000006E-2</v>
      </c>
      <c r="O95" s="3"/>
      <c r="P95" s="99">
        <f>(P76+P81)*N95</f>
        <v>0</v>
      </c>
      <c r="Q95" s="100"/>
      <c r="R95" s="122">
        <v>7.8200000000000006E-2</v>
      </c>
      <c r="S95" s="3"/>
      <c r="T95" s="99">
        <f>(T76+T81)*R95</f>
        <v>0</v>
      </c>
      <c r="U95" s="100"/>
      <c r="V95" s="122">
        <v>7.8200000000000006E-2</v>
      </c>
      <c r="W95" s="3"/>
      <c r="X95" s="99">
        <f>(X76+X81)*V95</f>
        <v>0</v>
      </c>
      <c r="Y95" s="100"/>
      <c r="Z95" s="122">
        <v>7.8200000000000006E-2</v>
      </c>
      <c r="AA95" s="3"/>
      <c r="AB95" s="99">
        <f>(AB76+AB81)*Z95</f>
        <v>0</v>
      </c>
      <c r="AC95" s="101"/>
      <c r="AD95" s="99">
        <f t="shared" si="67"/>
        <v>0</v>
      </c>
    </row>
    <row r="96" spans="1:30" ht="25.5" customHeight="1" x14ac:dyDescent="0.15">
      <c r="A96" s="139" t="s">
        <v>182</v>
      </c>
      <c r="B96" s="122">
        <v>7.8200000000000006E-2</v>
      </c>
      <c r="C96" s="3"/>
      <c r="D96" s="99">
        <f>D88*B96</f>
        <v>0</v>
      </c>
      <c r="E96" s="100"/>
      <c r="F96" s="122">
        <v>7.8200000000000006E-2</v>
      </c>
      <c r="G96" s="3"/>
      <c r="H96" s="99">
        <f>H88*F96</f>
        <v>0</v>
      </c>
      <c r="I96" s="100"/>
      <c r="J96" s="122">
        <v>7.8200000000000006E-2</v>
      </c>
      <c r="K96" s="3"/>
      <c r="L96" s="99">
        <f>L88*J96</f>
        <v>0</v>
      </c>
      <c r="M96" s="100"/>
      <c r="N96" s="122">
        <v>7.8200000000000006E-2</v>
      </c>
      <c r="O96" s="3"/>
      <c r="P96" s="99">
        <f>P88*N96</f>
        <v>0</v>
      </c>
      <c r="Q96" s="100"/>
      <c r="R96" s="122">
        <v>7.8200000000000006E-2</v>
      </c>
      <c r="S96" s="3"/>
      <c r="T96" s="99">
        <f>T88*R96</f>
        <v>0</v>
      </c>
      <c r="U96" s="100"/>
      <c r="V96" s="122">
        <v>7.8200000000000006E-2</v>
      </c>
      <c r="W96" s="3"/>
      <c r="X96" s="99">
        <f>X88*V96</f>
        <v>0</v>
      </c>
      <c r="Y96" s="100"/>
      <c r="Z96" s="122">
        <v>7.8200000000000006E-2</v>
      </c>
      <c r="AA96" s="3"/>
      <c r="AB96" s="99">
        <f>AB88*Z96</f>
        <v>0</v>
      </c>
      <c r="AC96" s="101"/>
      <c r="AD96" s="99">
        <f t="shared" si="67"/>
        <v>0</v>
      </c>
    </row>
    <row r="97" spans="1:30" ht="12.75" customHeight="1" x14ac:dyDescent="0.15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100"/>
      <c r="AD97" s="15"/>
    </row>
    <row r="98" spans="1:30" ht="12.75" customHeight="1" x14ac:dyDescent="0.15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15">
      <c r="A99" s="11" t="s">
        <v>40</v>
      </c>
      <c r="B99" s="29"/>
      <c r="C99" s="7">
        <v>1859</v>
      </c>
      <c r="D99" s="99">
        <f>B99*C99</f>
        <v>0</v>
      </c>
      <c r="E99" s="100"/>
      <c r="F99" s="29"/>
      <c r="G99" s="7">
        <v>2138</v>
      </c>
      <c r="H99" s="99">
        <f>F99*G99</f>
        <v>0</v>
      </c>
      <c r="I99" s="100"/>
      <c r="J99" s="29"/>
      <c r="K99" s="7">
        <v>2458</v>
      </c>
      <c r="L99" s="99">
        <f>J99*K99</f>
        <v>0</v>
      </c>
      <c r="M99" s="100"/>
      <c r="N99" s="29"/>
      <c r="O99" s="7">
        <v>2827</v>
      </c>
      <c r="P99" s="99">
        <f>N99*O99</f>
        <v>0</v>
      </c>
      <c r="Q99" s="100"/>
      <c r="R99" s="29"/>
      <c r="S99" s="7">
        <v>3251</v>
      </c>
      <c r="T99" s="99">
        <f>R99*S99</f>
        <v>0</v>
      </c>
      <c r="U99" s="100"/>
      <c r="V99" s="29"/>
      <c r="W99" s="7">
        <v>3251</v>
      </c>
      <c r="X99" s="99">
        <f>V99*W99</f>
        <v>0</v>
      </c>
      <c r="Y99" s="100"/>
      <c r="Z99" s="29"/>
      <c r="AA99" s="7">
        <v>3251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3" x14ac:dyDescent="0.15">
      <c r="A100" s="11" t="s">
        <v>41</v>
      </c>
      <c r="B100" s="29"/>
      <c r="C100" s="7">
        <v>2602</v>
      </c>
      <c r="D100" s="99">
        <f>B100*C100</f>
        <v>0</v>
      </c>
      <c r="E100" s="100"/>
      <c r="F100" s="29"/>
      <c r="G100" s="7">
        <v>2993</v>
      </c>
      <c r="H100" s="99">
        <f>F100*G100</f>
        <v>0</v>
      </c>
      <c r="I100" s="100"/>
      <c r="J100" s="29"/>
      <c r="K100" s="7">
        <v>3442</v>
      </c>
      <c r="L100" s="99">
        <f>J100*K100</f>
        <v>0</v>
      </c>
      <c r="M100" s="100"/>
      <c r="N100" s="29"/>
      <c r="O100" s="7">
        <v>3958</v>
      </c>
      <c r="P100" s="99">
        <f>N100*O100</f>
        <v>0</v>
      </c>
      <c r="Q100" s="100"/>
      <c r="R100" s="29"/>
      <c r="S100" s="7">
        <v>4552</v>
      </c>
      <c r="T100" s="99">
        <f>R100*S100</f>
        <v>0</v>
      </c>
      <c r="U100" s="100"/>
      <c r="V100" s="29"/>
      <c r="W100" s="7">
        <v>4552</v>
      </c>
      <c r="X100" s="99">
        <f>V100*W100</f>
        <v>0</v>
      </c>
      <c r="Y100" s="100"/>
      <c r="Z100" s="29"/>
      <c r="AA100" s="7">
        <v>4552</v>
      </c>
      <c r="AB100" s="23">
        <f>Z100*AA100</f>
        <v>0</v>
      </c>
      <c r="AC100" s="87"/>
      <c r="AD100" s="23">
        <f t="shared" si="68"/>
        <v>0</v>
      </c>
    </row>
    <row r="101" spans="1:30" ht="13" x14ac:dyDescent="0.15">
      <c r="A101" s="11" t="s">
        <v>130</v>
      </c>
      <c r="B101" s="29"/>
      <c r="C101" s="7">
        <v>1115</v>
      </c>
      <c r="D101" s="99">
        <f>B101*C101</f>
        <v>0</v>
      </c>
      <c r="E101" s="100"/>
      <c r="F101" s="29"/>
      <c r="G101" s="7">
        <v>1283</v>
      </c>
      <c r="H101" s="99">
        <f>F101*G101</f>
        <v>0</v>
      </c>
      <c r="I101" s="100"/>
      <c r="J101" s="29"/>
      <c r="K101" s="7">
        <v>1475</v>
      </c>
      <c r="L101" s="99">
        <f>J101*K101</f>
        <v>0</v>
      </c>
      <c r="M101" s="100"/>
      <c r="N101" s="29"/>
      <c r="O101" s="7">
        <v>1696</v>
      </c>
      <c r="P101" s="99">
        <f>N101*O101</f>
        <v>0</v>
      </c>
      <c r="Q101" s="100"/>
      <c r="R101" s="29"/>
      <c r="S101" s="7">
        <v>1951</v>
      </c>
      <c r="T101" s="99">
        <f>R101*S101</f>
        <v>0</v>
      </c>
      <c r="U101" s="100"/>
      <c r="V101" s="29"/>
      <c r="W101" s="7">
        <v>1951</v>
      </c>
      <c r="X101" s="99">
        <f>V101*W101</f>
        <v>0</v>
      </c>
      <c r="Y101" s="100"/>
      <c r="Z101" s="29"/>
      <c r="AA101" s="7">
        <v>1951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15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101"/>
      <c r="AD102" s="99"/>
    </row>
    <row r="103" spans="1:30" ht="12.75" customHeight="1" x14ac:dyDescent="0.15">
      <c r="A103" s="42" t="s">
        <v>113</v>
      </c>
      <c r="B103" s="37"/>
      <c r="C103" s="38"/>
      <c r="D103" s="103">
        <f>SUM(D27,D34,D47,D60,D73,D78,D83,D88)</f>
        <v>0</v>
      </c>
      <c r="E103" s="100"/>
      <c r="F103" s="39"/>
      <c r="G103" s="42"/>
      <c r="H103" s="103">
        <f>SUM(H27,H34,H47,H60,H73,H78,H83,H88)</f>
        <v>0</v>
      </c>
      <c r="I103" s="100"/>
      <c r="J103" s="39"/>
      <c r="K103" s="42"/>
      <c r="L103" s="103">
        <f>SUM(L27,L34,L47,L60,L73,L78,L83,L88)</f>
        <v>0</v>
      </c>
      <c r="M103" s="100"/>
      <c r="N103" s="36"/>
      <c r="O103" s="42"/>
      <c r="P103" s="103">
        <f>SUM(P27,P34,P47,P60,P73,P78,P83,P88)</f>
        <v>0</v>
      </c>
      <c r="Q103" s="100"/>
      <c r="R103" s="36"/>
      <c r="S103" s="42"/>
      <c r="T103" s="103">
        <f>SUM(T27,T34,T47,T60,T73,T78,T83,T88)</f>
        <v>0</v>
      </c>
      <c r="U103" s="100"/>
      <c r="V103" s="36"/>
      <c r="W103" s="42"/>
      <c r="X103" s="103">
        <f>SUM(X27,X34,X47,X60,X73,X78,X83,X88)</f>
        <v>0</v>
      </c>
      <c r="Y103" s="100"/>
      <c r="Z103" s="36"/>
      <c r="AA103" s="42"/>
      <c r="AB103" s="103">
        <f>SUM(AB27,AB34,AB47,AB60,AB73,AB78,AB83,AB88)</f>
        <v>0</v>
      </c>
      <c r="AC103" s="101"/>
      <c r="AD103" s="103">
        <f t="shared" ref="AD103:AD105" si="69">SUM(D103,H103,L103,P103,T103,X103,AB103)</f>
        <v>0</v>
      </c>
    </row>
    <row r="104" spans="1:30" ht="12.75" customHeight="1" x14ac:dyDescent="0.15">
      <c r="A104" s="42" t="s">
        <v>42</v>
      </c>
      <c r="B104" s="46"/>
      <c r="C104" s="37"/>
      <c r="D104" s="103">
        <f>SUM(D90:D101)</f>
        <v>0</v>
      </c>
      <c r="E104" s="100"/>
      <c r="F104" s="39"/>
      <c r="G104" s="42"/>
      <c r="H104" s="103">
        <f>SUM(H90:H101)</f>
        <v>0</v>
      </c>
      <c r="I104" s="100"/>
      <c r="J104" s="39"/>
      <c r="K104" s="42"/>
      <c r="L104" s="103">
        <f>SUM(L90:L101)</f>
        <v>0</v>
      </c>
      <c r="M104" s="100"/>
      <c r="N104" s="36"/>
      <c r="O104" s="42"/>
      <c r="P104" s="103">
        <f>SUM(P90:P101)</f>
        <v>0</v>
      </c>
      <c r="Q104" s="100"/>
      <c r="R104" s="36"/>
      <c r="S104" s="42"/>
      <c r="T104" s="103">
        <f>SUM(T90:T101)</f>
        <v>0</v>
      </c>
      <c r="U104" s="100"/>
      <c r="V104" s="36"/>
      <c r="W104" s="42"/>
      <c r="X104" s="103">
        <f>SUM(X90:X101)</f>
        <v>0</v>
      </c>
      <c r="Y104" s="100"/>
      <c r="Z104" s="36"/>
      <c r="AA104" s="42"/>
      <c r="AB104" s="103">
        <f>SUM(AB90:AB101)</f>
        <v>0</v>
      </c>
      <c r="AC104" s="101"/>
      <c r="AD104" s="103">
        <f t="shared" si="69"/>
        <v>0</v>
      </c>
    </row>
    <row r="105" spans="1:30" ht="12.75" customHeight="1" x14ac:dyDescent="0.15">
      <c r="A105" s="36" t="s">
        <v>43</v>
      </c>
      <c r="B105" s="36"/>
      <c r="C105" s="36"/>
      <c r="D105" s="103">
        <f>SUM(D103:D104)</f>
        <v>0</v>
      </c>
      <c r="E105" s="100"/>
      <c r="F105" s="39"/>
      <c r="G105" s="42"/>
      <c r="H105" s="103">
        <f>SUM(H103:H104)</f>
        <v>0</v>
      </c>
      <c r="I105" s="100"/>
      <c r="J105" s="39"/>
      <c r="K105" s="42"/>
      <c r="L105" s="103">
        <f>SUM(L103:L104)</f>
        <v>0</v>
      </c>
      <c r="M105" s="100"/>
      <c r="N105" s="36"/>
      <c r="O105" s="42"/>
      <c r="P105" s="103">
        <f>SUM(P103:P104)</f>
        <v>0</v>
      </c>
      <c r="Q105" s="100"/>
      <c r="R105" s="36"/>
      <c r="S105" s="42"/>
      <c r="T105" s="103">
        <f>SUM(T103:T104)</f>
        <v>0</v>
      </c>
      <c r="U105" s="100"/>
      <c r="V105" s="36"/>
      <c r="W105" s="42"/>
      <c r="X105" s="103">
        <f>SUM(X103:X104)</f>
        <v>0</v>
      </c>
      <c r="Y105" s="100"/>
      <c r="Z105" s="36"/>
      <c r="AA105" s="42"/>
      <c r="AB105" s="103">
        <f>SUM(AB103:AB104)</f>
        <v>0</v>
      </c>
      <c r="AC105" s="101"/>
      <c r="AD105" s="103">
        <f t="shared" si="69"/>
        <v>0</v>
      </c>
    </row>
    <row r="106" spans="1:30" ht="12.75" customHeight="1" x14ac:dyDescent="0.15">
      <c r="D106" s="99"/>
      <c r="E106" s="100"/>
      <c r="F106" s="15"/>
      <c r="G106" s="8"/>
      <c r="H106" s="99"/>
      <c r="I106" s="100"/>
      <c r="J106" s="15"/>
      <c r="K106" s="8"/>
      <c r="L106" s="99"/>
      <c r="M106" s="100"/>
      <c r="O106" s="8"/>
      <c r="P106" s="99"/>
      <c r="Q106" s="100"/>
      <c r="S106" s="8"/>
      <c r="T106" s="99"/>
      <c r="U106" s="100"/>
      <c r="W106" s="8"/>
      <c r="X106" s="99"/>
      <c r="Y106" s="100"/>
      <c r="AA106" s="8"/>
      <c r="AB106" s="99"/>
      <c r="AC106" s="101"/>
      <c r="AD106" s="99"/>
    </row>
    <row r="107" spans="1:30" ht="12.75" customHeight="1" x14ac:dyDescent="0.2">
      <c r="A107" s="120" t="s">
        <v>158</v>
      </c>
      <c r="B107" s="9" t="s">
        <v>162</v>
      </c>
      <c r="C107" s="3" t="s">
        <v>164</v>
      </c>
      <c r="D107" s="113"/>
      <c r="E107" s="100"/>
      <c r="F107" s="9" t="s">
        <v>162</v>
      </c>
      <c r="G107" s="3" t="s">
        <v>164</v>
      </c>
      <c r="H107" s="113"/>
      <c r="I107" s="100"/>
      <c r="J107" s="9" t="s">
        <v>162</v>
      </c>
      <c r="K107" s="3" t="s">
        <v>164</v>
      </c>
      <c r="L107" s="113"/>
      <c r="M107" s="100"/>
      <c r="N107" s="9" t="s">
        <v>162</v>
      </c>
      <c r="O107" s="3" t="s">
        <v>164</v>
      </c>
      <c r="P107" s="113"/>
      <c r="Q107" s="100"/>
      <c r="R107" s="9" t="s">
        <v>162</v>
      </c>
      <c r="S107" s="3" t="s">
        <v>164</v>
      </c>
      <c r="T107" s="113"/>
      <c r="U107" s="100"/>
      <c r="V107" s="9" t="s">
        <v>162</v>
      </c>
      <c r="W107" s="3" t="s">
        <v>164</v>
      </c>
      <c r="X107" s="113"/>
      <c r="Y107" s="100"/>
      <c r="Z107" s="9" t="s">
        <v>162</v>
      </c>
      <c r="AA107" s="3" t="s">
        <v>164</v>
      </c>
      <c r="AB107" s="113"/>
      <c r="AC107" s="100"/>
      <c r="AD107" s="113"/>
    </row>
    <row r="108" spans="1:30" ht="12.75" customHeight="1" x14ac:dyDescent="0.15">
      <c r="A108" s="25" t="s">
        <v>163</v>
      </c>
      <c r="B108" s="28"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99">
        <f t="shared" ref="AB108:AB112" si="76">Z108*AA108</f>
        <v>0</v>
      </c>
      <c r="AC108" s="101"/>
      <c r="AD108" s="99">
        <f t="shared" ref="AD108:AD112" si="77">SUM(D108,H108,L108,P108,T108,X108,AB108)</f>
        <v>0</v>
      </c>
    </row>
    <row r="109" spans="1:30" ht="12.75" customHeight="1" x14ac:dyDescent="0.15">
      <c r="A109" s="77" t="s">
        <v>170</v>
      </c>
      <c r="B109" s="127">
        <v>106.32</v>
      </c>
      <c r="C109" s="29"/>
      <c r="D109" s="99">
        <f t="shared" ref="D109:D110" si="78">B109*C109</f>
        <v>0</v>
      </c>
      <c r="E109" s="100"/>
      <c r="F109" s="76">
        <f>B109*(1+$B$9)</f>
        <v>112.6992</v>
      </c>
      <c r="G109" s="29"/>
      <c r="H109" s="99">
        <f t="shared" ref="H109:H110" si="79">F109*G109</f>
        <v>0</v>
      </c>
      <c r="I109" s="100"/>
      <c r="J109" s="76">
        <f>F109*(1+$B$9)</f>
        <v>119.46115200000001</v>
      </c>
      <c r="K109" s="29"/>
      <c r="L109" s="99">
        <f t="shared" ref="L109:L110" si="80">J109*K109</f>
        <v>0</v>
      </c>
      <c r="M109" s="100"/>
      <c r="N109" s="76">
        <f>J109*(1+$B$9)</f>
        <v>126.62882112000003</v>
      </c>
      <c r="O109" s="29"/>
      <c r="P109" s="99">
        <f t="shared" ref="P109:P110" si="81">N109*O109</f>
        <v>0</v>
      </c>
      <c r="Q109" s="100"/>
      <c r="R109" s="76">
        <f>N109*(1+$B$9)</f>
        <v>134.22655038720004</v>
      </c>
      <c r="S109" s="29"/>
      <c r="T109" s="99">
        <f t="shared" ref="T109:T110" si="82">R109*S109</f>
        <v>0</v>
      </c>
      <c r="U109" s="100"/>
      <c r="V109" s="76">
        <f>R109*(1+$B$9)</f>
        <v>142.28014341043203</v>
      </c>
      <c r="W109" s="29"/>
      <c r="X109" s="99">
        <f t="shared" ref="X109:X110" si="83">V109*W109</f>
        <v>0</v>
      </c>
      <c r="Y109" s="100"/>
      <c r="Z109" s="76">
        <f>V109*(1+$B$9)</f>
        <v>150.81695201505795</v>
      </c>
      <c r="AA109" s="29"/>
      <c r="AB109" s="99">
        <f t="shared" ref="AB109:AB110" si="84">Z109*AA109</f>
        <v>0</v>
      </c>
      <c r="AC109" s="101"/>
      <c r="AD109" s="99">
        <f t="shared" ref="AD109:AD110" si="85">SUM(D109,H109,L109,P109,T109,X109,AB109)</f>
        <v>0</v>
      </c>
    </row>
    <row r="110" spans="1:30" ht="17.25" customHeight="1" x14ac:dyDescent="0.15">
      <c r="A110" s="84" t="s">
        <v>171</v>
      </c>
      <c r="B110" s="127">
        <v>15</v>
      </c>
      <c r="C110" s="29"/>
      <c r="D110" s="99">
        <f t="shared" si="78"/>
        <v>0</v>
      </c>
      <c r="E110" s="100"/>
      <c r="F110" s="76">
        <f>$B$110</f>
        <v>15</v>
      </c>
      <c r="G110" s="29"/>
      <c r="H110" s="99">
        <f t="shared" si="79"/>
        <v>0</v>
      </c>
      <c r="I110" s="100"/>
      <c r="J110" s="76">
        <f>$B$110</f>
        <v>15</v>
      </c>
      <c r="K110" s="29"/>
      <c r="L110" s="99">
        <f t="shared" si="80"/>
        <v>0</v>
      </c>
      <c r="M110" s="100"/>
      <c r="N110" s="76">
        <f>$B$110</f>
        <v>15</v>
      </c>
      <c r="O110" s="29"/>
      <c r="P110" s="99">
        <f t="shared" si="81"/>
        <v>0</v>
      </c>
      <c r="Q110" s="100"/>
      <c r="R110" s="76">
        <f>$B$110</f>
        <v>15</v>
      </c>
      <c r="S110" s="29"/>
      <c r="T110" s="99">
        <f t="shared" si="82"/>
        <v>0</v>
      </c>
      <c r="U110" s="100"/>
      <c r="V110" s="76">
        <f>$B$110</f>
        <v>15</v>
      </c>
      <c r="W110" s="29"/>
      <c r="X110" s="99">
        <f t="shared" si="83"/>
        <v>0</v>
      </c>
      <c r="Y110" s="100"/>
      <c r="Z110" s="76">
        <f>$B$110</f>
        <v>15</v>
      </c>
      <c r="AA110" s="29"/>
      <c r="AB110" s="99">
        <f t="shared" si="84"/>
        <v>0</v>
      </c>
      <c r="AC110" s="101"/>
      <c r="AD110" s="99">
        <f t="shared" si="85"/>
        <v>0</v>
      </c>
    </row>
    <row r="111" spans="1:30" ht="15" customHeight="1" x14ac:dyDescent="0.15">
      <c r="A111" s="107"/>
      <c r="B111" s="76" t="s">
        <v>39</v>
      </c>
      <c r="C111" s="124" t="s">
        <v>161</v>
      </c>
      <c r="D111" s="99"/>
      <c r="E111" s="100"/>
      <c r="F111" s="76" t="s">
        <v>39</v>
      </c>
      <c r="G111" s="124" t="s">
        <v>161</v>
      </c>
      <c r="H111" s="99"/>
      <c r="I111" s="100"/>
      <c r="J111" s="76" t="s">
        <v>39</v>
      </c>
      <c r="K111" s="124" t="s">
        <v>161</v>
      </c>
      <c r="L111" s="99"/>
      <c r="M111" s="100"/>
      <c r="N111" s="76" t="s">
        <v>39</v>
      </c>
      <c r="O111" s="124" t="s">
        <v>161</v>
      </c>
      <c r="P111" s="99"/>
      <c r="Q111" s="100"/>
      <c r="R111" s="76" t="s">
        <v>39</v>
      </c>
      <c r="S111" s="124" t="s">
        <v>161</v>
      </c>
      <c r="T111" s="99"/>
      <c r="U111" s="100"/>
      <c r="V111" s="76" t="s">
        <v>39</v>
      </c>
      <c r="W111" s="124" t="s">
        <v>161</v>
      </c>
      <c r="X111" s="99"/>
      <c r="Y111" s="100"/>
      <c r="Z111" s="76" t="s">
        <v>39</v>
      </c>
      <c r="AA111" s="124" t="s">
        <v>161</v>
      </c>
      <c r="AB111" s="99"/>
      <c r="AC111" s="87"/>
      <c r="AD111" s="99"/>
    </row>
    <row r="112" spans="1:30" ht="18.75" customHeight="1" x14ac:dyDescent="0.15">
      <c r="A112" s="107" t="s">
        <v>160</v>
      </c>
      <c r="B112" s="76">
        <f>42+180+150+151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99">
        <f t="shared" si="77"/>
        <v>0</v>
      </c>
    </row>
    <row r="113" spans="1:30" ht="12.75" customHeight="1" x14ac:dyDescent="0.2">
      <c r="A113" t="s">
        <v>181</v>
      </c>
      <c r="B113" s="3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99"/>
      <c r="AC113" s="101"/>
      <c r="AD113" s="99"/>
    </row>
    <row r="114" spans="1:30" ht="12.75" customHeight="1" x14ac:dyDescent="0.15">
      <c r="A114" s="78" t="s">
        <v>131</v>
      </c>
      <c r="B114" s="79"/>
      <c r="C114" s="37"/>
      <c r="D114" s="103">
        <f>SUM(D108:D113)</f>
        <v>0</v>
      </c>
      <c r="E114" s="115"/>
      <c r="F114" s="79"/>
      <c r="G114" s="37"/>
      <c r="H114" s="103">
        <f>SUM(H108:H113)</f>
        <v>0</v>
      </c>
      <c r="I114" s="115"/>
      <c r="J114" s="79"/>
      <c r="K114" s="37"/>
      <c r="L114" s="103">
        <f>SUM(L108:L113)</f>
        <v>0</v>
      </c>
      <c r="M114" s="115"/>
      <c r="N114" s="79"/>
      <c r="O114" s="37"/>
      <c r="P114" s="103">
        <f>SUM(P108:P113)</f>
        <v>0</v>
      </c>
      <c r="Q114" s="115"/>
      <c r="R114" s="79"/>
      <c r="S114" s="37"/>
      <c r="T114" s="103">
        <f>SUM(T108:T113)</f>
        <v>0</v>
      </c>
      <c r="U114" s="115"/>
      <c r="V114" s="79"/>
      <c r="W114" s="37"/>
      <c r="X114" s="103">
        <f>SUM(X108:X113)</f>
        <v>0</v>
      </c>
      <c r="Y114" s="115"/>
      <c r="Z114" s="79"/>
      <c r="AA114" s="37"/>
      <c r="AB114" s="103">
        <f>SUM(AB108:AB113)</f>
        <v>0</v>
      </c>
      <c r="AC114" s="101"/>
      <c r="AD114" s="103">
        <f>SUM(D114,H114,L114,P114,T114,X114,AB114)</f>
        <v>0</v>
      </c>
    </row>
    <row r="115" spans="1:30" ht="12.75" customHeight="1" x14ac:dyDescent="0.15">
      <c r="A115" s="25"/>
      <c r="B115" s="28"/>
      <c r="C115" s="3"/>
      <c r="D115" s="99"/>
      <c r="E115" s="100"/>
      <c r="F115" s="28"/>
      <c r="G115" s="3"/>
      <c r="H115" s="99"/>
      <c r="I115" s="100"/>
      <c r="J115" s="28"/>
      <c r="K115" s="3"/>
      <c r="L115" s="99"/>
      <c r="M115" s="100"/>
      <c r="N115" s="28"/>
      <c r="O115" s="3"/>
      <c r="P115" s="99"/>
      <c r="Q115" s="100"/>
      <c r="R115" s="28"/>
      <c r="S115" s="3"/>
      <c r="T115" s="99"/>
      <c r="U115" s="100"/>
      <c r="V115" s="28"/>
      <c r="W115" s="3"/>
      <c r="X115" s="99"/>
      <c r="Y115" s="100"/>
      <c r="Z115" s="28"/>
      <c r="AA115" s="3"/>
      <c r="AB115" s="99"/>
      <c r="AC115" s="101"/>
      <c r="AD115" s="99"/>
    </row>
    <row r="116" spans="1:30" ht="12.75" customHeight="1" x14ac:dyDescent="0.15">
      <c r="A116" s="11" t="s">
        <v>129</v>
      </c>
      <c r="D116" s="102"/>
      <c r="E116" s="100"/>
      <c r="H116" s="102"/>
      <c r="I116" s="100"/>
      <c r="L116" s="102"/>
      <c r="M116" s="100"/>
      <c r="P116" s="102"/>
      <c r="Q116" s="100"/>
      <c r="T116" s="102"/>
      <c r="U116" s="100"/>
      <c r="X116" s="102"/>
      <c r="Y116" s="100"/>
      <c r="AB116" s="102"/>
      <c r="AC116" s="101"/>
      <c r="AD116" s="99">
        <f>SUM(D116,H116,L116,P116,T116,X116,AB116)</f>
        <v>0</v>
      </c>
    </row>
    <row r="117" spans="1:30" ht="12.75" customHeight="1" x14ac:dyDescent="0.15">
      <c r="D117" s="99"/>
      <c r="E117" s="100"/>
      <c r="H117" s="99"/>
      <c r="I117" s="100"/>
      <c r="L117" s="99"/>
      <c r="M117" s="100"/>
      <c r="P117" s="99"/>
      <c r="Q117" s="100"/>
      <c r="T117" s="99"/>
      <c r="U117" s="100"/>
      <c r="X117" s="99"/>
      <c r="Y117" s="100"/>
      <c r="AB117" s="99"/>
      <c r="AC117" s="101"/>
      <c r="AD117" s="99"/>
    </row>
    <row r="118" spans="1:30" s="10" customFormat="1" ht="12.75" customHeight="1" x14ac:dyDescent="0.15">
      <c r="A118" s="33" t="s">
        <v>78</v>
      </c>
      <c r="D118" s="105"/>
      <c r="E118" s="116"/>
      <c r="F118" s="32"/>
      <c r="H118" s="105"/>
      <c r="I118" s="116"/>
      <c r="J118" s="32"/>
      <c r="L118" s="105"/>
      <c r="M118" s="116"/>
      <c r="N118" s="32"/>
      <c r="P118" s="105"/>
      <c r="Q118" s="116"/>
      <c r="R118" s="32"/>
      <c r="T118" s="105"/>
      <c r="U118" s="116"/>
      <c r="V118" s="32"/>
      <c r="X118" s="105"/>
      <c r="Y118" s="116"/>
      <c r="Z118" s="32"/>
      <c r="AB118" s="105"/>
      <c r="AC118" s="101"/>
      <c r="AD118" s="99">
        <f t="shared" ref="AD118:AD122" si="86">SUM(D118,H118,L118,P118,T118,X118,AB118)</f>
        <v>0</v>
      </c>
    </row>
    <row r="119" spans="1:30" s="10" customFormat="1" ht="12.75" customHeight="1" x14ac:dyDescent="0.15">
      <c r="A119" s="40" t="s">
        <v>78</v>
      </c>
      <c r="D119" s="105"/>
      <c r="E119" s="116"/>
      <c r="F119" s="32"/>
      <c r="H119" s="105"/>
      <c r="I119" s="116"/>
      <c r="J119" s="32"/>
      <c r="L119" s="105"/>
      <c r="M119" s="116"/>
      <c r="N119" s="32"/>
      <c r="P119" s="105"/>
      <c r="Q119" s="116"/>
      <c r="R119" s="32"/>
      <c r="T119" s="105"/>
      <c r="U119" s="116"/>
      <c r="V119" s="32"/>
      <c r="X119" s="105"/>
      <c r="Y119" s="116"/>
      <c r="Z119" s="32"/>
      <c r="AB119" s="105"/>
      <c r="AC119" s="101"/>
      <c r="AD119" s="99">
        <f t="shared" ref="AD119" si="87">SUM(D119,H119,L119,P119,T119,X119,AB119)</f>
        <v>0</v>
      </c>
    </row>
    <row r="120" spans="1:30" s="10" customFormat="1" ht="12.75" customHeight="1" x14ac:dyDescent="0.15">
      <c r="A120" s="40" t="s">
        <v>78</v>
      </c>
      <c r="D120" s="105"/>
      <c r="E120" s="116"/>
      <c r="F120" s="32"/>
      <c r="H120" s="105"/>
      <c r="I120" s="116"/>
      <c r="J120" s="32"/>
      <c r="L120" s="105"/>
      <c r="M120" s="116"/>
      <c r="N120" s="32"/>
      <c r="P120" s="105"/>
      <c r="Q120" s="116"/>
      <c r="R120" s="32"/>
      <c r="T120" s="105"/>
      <c r="U120" s="116"/>
      <c r="V120" s="32"/>
      <c r="X120" s="105"/>
      <c r="Y120" s="116"/>
      <c r="Z120" s="32"/>
      <c r="AB120" s="105"/>
      <c r="AC120" s="101"/>
      <c r="AD120" s="99">
        <f t="shared" ref="AD120" si="88">SUM(D120,H120,L120,P120,T120,X120,AB120)</f>
        <v>0</v>
      </c>
    </row>
    <row r="121" spans="1:30" s="10" customFormat="1" ht="12.75" customHeight="1" x14ac:dyDescent="0.15">
      <c r="A121" s="40" t="s">
        <v>78</v>
      </c>
      <c r="D121" s="105"/>
      <c r="E121" s="116"/>
      <c r="F121" s="32"/>
      <c r="H121" s="105"/>
      <c r="I121" s="116"/>
      <c r="J121" s="32"/>
      <c r="L121" s="105"/>
      <c r="M121" s="116"/>
      <c r="N121" s="32"/>
      <c r="P121" s="105"/>
      <c r="Q121" s="116"/>
      <c r="R121" s="32"/>
      <c r="T121" s="105"/>
      <c r="U121" s="116"/>
      <c r="V121" s="32"/>
      <c r="X121" s="105"/>
      <c r="Y121" s="116"/>
      <c r="Z121" s="32"/>
      <c r="AB121" s="105"/>
      <c r="AC121" s="101"/>
      <c r="AD121" s="99">
        <f t="shared" si="86"/>
        <v>0</v>
      </c>
    </row>
    <row r="122" spans="1:30" s="10" customFormat="1" ht="12.75" customHeight="1" x14ac:dyDescent="0.15">
      <c r="A122" s="33" t="s">
        <v>78</v>
      </c>
      <c r="D122" s="105"/>
      <c r="E122" s="116"/>
      <c r="F122" s="32"/>
      <c r="H122" s="105"/>
      <c r="I122" s="116"/>
      <c r="J122" s="32"/>
      <c r="L122" s="105"/>
      <c r="M122" s="116"/>
      <c r="N122" s="32"/>
      <c r="P122" s="105"/>
      <c r="Q122" s="116"/>
      <c r="R122" s="32"/>
      <c r="T122" s="105"/>
      <c r="U122" s="116"/>
      <c r="V122" s="32"/>
      <c r="X122" s="105"/>
      <c r="Y122" s="116"/>
      <c r="Z122" s="32"/>
      <c r="AB122" s="105"/>
      <c r="AC122" s="101"/>
      <c r="AD122" s="99">
        <f t="shared" si="86"/>
        <v>0</v>
      </c>
    </row>
    <row r="123" spans="1:30" s="10" customFormat="1" ht="12.75" customHeight="1" x14ac:dyDescent="0.15">
      <c r="D123" s="99"/>
      <c r="E123" s="116"/>
      <c r="F123" s="32"/>
      <c r="H123" s="99"/>
      <c r="I123" s="116"/>
      <c r="J123" s="32"/>
      <c r="L123" s="99"/>
      <c r="M123" s="116"/>
      <c r="N123" s="32"/>
      <c r="P123" s="99"/>
      <c r="Q123" s="116"/>
      <c r="R123" s="32"/>
      <c r="T123" s="99"/>
      <c r="U123" s="116"/>
      <c r="V123" s="32"/>
      <c r="X123" s="99"/>
      <c r="Y123" s="116"/>
      <c r="Z123" s="32"/>
      <c r="AB123" s="99"/>
      <c r="AC123" s="101"/>
      <c r="AD123" s="99"/>
    </row>
    <row r="124" spans="1:30" ht="12.75" customHeight="1" x14ac:dyDescent="0.15">
      <c r="A124" s="8" t="s">
        <v>47</v>
      </c>
      <c r="D124" s="99"/>
      <c r="E124" s="100"/>
      <c r="H124" s="99"/>
      <c r="I124" s="100"/>
      <c r="L124" s="99"/>
      <c r="M124" s="100"/>
      <c r="P124" s="99"/>
      <c r="Q124" s="100"/>
      <c r="T124" s="99"/>
      <c r="U124" s="100"/>
      <c r="X124" s="99"/>
      <c r="Y124" s="100"/>
      <c r="AB124" s="99"/>
      <c r="AC124" s="101"/>
      <c r="AD124" s="99"/>
    </row>
    <row r="125" spans="1:30" ht="12.75" customHeight="1" x14ac:dyDescent="0.15">
      <c r="A125" s="11" t="s">
        <v>48</v>
      </c>
      <c r="D125" s="102"/>
      <c r="E125" s="100"/>
      <c r="H125" s="102"/>
      <c r="I125" s="100"/>
      <c r="L125" s="102"/>
      <c r="M125" s="100"/>
      <c r="P125" s="102"/>
      <c r="Q125" s="100"/>
      <c r="T125" s="102"/>
      <c r="U125" s="100"/>
      <c r="X125" s="102"/>
      <c r="Y125" s="100"/>
      <c r="AB125" s="102"/>
      <c r="AC125" s="101"/>
      <c r="AD125" s="99">
        <f t="shared" ref="AD125:AD128" si="89">SUM(D125,H125,L125,P125,T125,X125,AB125)</f>
        <v>0</v>
      </c>
    </row>
    <row r="126" spans="1:30" ht="12.75" customHeight="1" x14ac:dyDescent="0.15">
      <c r="A126" s="11" t="s">
        <v>49</v>
      </c>
      <c r="D126" s="102"/>
      <c r="E126" s="100"/>
      <c r="H126" s="102"/>
      <c r="I126" s="100"/>
      <c r="L126" s="102"/>
      <c r="M126" s="100"/>
      <c r="P126" s="102"/>
      <c r="Q126" s="100"/>
      <c r="T126" s="102"/>
      <c r="U126" s="100"/>
      <c r="X126" s="102"/>
      <c r="Y126" s="100"/>
      <c r="AB126" s="102"/>
      <c r="AC126" s="101"/>
      <c r="AD126" s="99">
        <f t="shared" si="89"/>
        <v>0</v>
      </c>
    </row>
    <row r="127" spans="1:30" ht="12.75" customHeight="1" x14ac:dyDescent="0.15">
      <c r="A127" s="11" t="s">
        <v>50</v>
      </c>
      <c r="D127" s="102"/>
      <c r="E127" s="100"/>
      <c r="H127" s="102"/>
      <c r="I127" s="100"/>
      <c r="L127" s="102"/>
      <c r="M127" s="100"/>
      <c r="P127" s="102"/>
      <c r="Q127" s="100"/>
      <c r="T127" s="102"/>
      <c r="U127" s="100"/>
      <c r="X127" s="102"/>
      <c r="Y127" s="100"/>
      <c r="AB127" s="102"/>
      <c r="AC127" s="101"/>
      <c r="AD127" s="99">
        <f t="shared" si="89"/>
        <v>0</v>
      </c>
    </row>
    <row r="128" spans="1:30" ht="12.75" customHeight="1" x14ac:dyDescent="0.15">
      <c r="A128" s="11" t="s">
        <v>51</v>
      </c>
      <c r="D128" s="102"/>
      <c r="E128" s="100"/>
      <c r="H128" s="102"/>
      <c r="I128" s="100"/>
      <c r="L128" s="102"/>
      <c r="M128" s="100"/>
      <c r="P128" s="102"/>
      <c r="Q128" s="100"/>
      <c r="T128" s="102"/>
      <c r="U128" s="100"/>
      <c r="X128" s="102"/>
      <c r="Y128" s="100"/>
      <c r="AB128" s="102"/>
      <c r="AC128" s="101"/>
      <c r="AD128" s="99">
        <f t="shared" si="89"/>
        <v>0</v>
      </c>
    </row>
    <row r="129" spans="1:30" ht="12.75" customHeight="1" x14ac:dyDescent="0.15">
      <c r="A129" s="42" t="s">
        <v>52</v>
      </c>
      <c r="B129" s="36"/>
      <c r="C129" s="36"/>
      <c r="D129" s="103">
        <f>SUM(D124:D128)</f>
        <v>0</v>
      </c>
      <c r="E129" s="100"/>
      <c r="F129" s="36"/>
      <c r="G129" s="36"/>
      <c r="H129" s="103">
        <f>SUM(H124:H128)</f>
        <v>0</v>
      </c>
      <c r="I129" s="100"/>
      <c r="J129" s="36"/>
      <c r="K129" s="36"/>
      <c r="L129" s="103">
        <f>SUM(L124:L128)</f>
        <v>0</v>
      </c>
      <c r="M129" s="100"/>
      <c r="N129" s="36"/>
      <c r="O129" s="36"/>
      <c r="P129" s="103">
        <f>SUM(P124:P128)</f>
        <v>0</v>
      </c>
      <c r="Q129" s="100"/>
      <c r="R129" s="36"/>
      <c r="S129" s="36"/>
      <c r="T129" s="103">
        <f>SUM(T124:T128)</f>
        <v>0</v>
      </c>
      <c r="U129" s="100"/>
      <c r="V129" s="36"/>
      <c r="W129" s="36"/>
      <c r="X129" s="103">
        <f>SUM(X124:X128)</f>
        <v>0</v>
      </c>
      <c r="Y129" s="100"/>
      <c r="Z129" s="36"/>
      <c r="AA129" s="36"/>
      <c r="AB129" s="103">
        <f>SUM(AB124:AB128)</f>
        <v>0</v>
      </c>
      <c r="AC129" s="101"/>
      <c r="AD129" s="103">
        <f>SUM(D129,H129,L129,P129,T129,X129,AB129)</f>
        <v>0</v>
      </c>
    </row>
    <row r="130" spans="1:30" ht="12.75" customHeight="1" x14ac:dyDescent="0.15">
      <c r="D130" s="113"/>
      <c r="E130" s="100"/>
      <c r="H130" s="113"/>
      <c r="I130" s="100"/>
      <c r="L130" s="113"/>
      <c r="M130" s="100"/>
      <c r="P130" s="113"/>
      <c r="Q130" s="100"/>
      <c r="T130" s="113"/>
      <c r="U130" s="100"/>
      <c r="X130" s="113"/>
      <c r="Y130" s="100"/>
      <c r="AB130" s="113"/>
      <c r="AC130" s="100"/>
      <c r="AD130" s="99"/>
    </row>
    <row r="131" spans="1:30" ht="12.75" customHeight="1" x14ac:dyDescent="0.15">
      <c r="A131" s="8" t="s">
        <v>44</v>
      </c>
      <c r="D131" s="99"/>
      <c r="E131" s="100"/>
      <c r="H131" s="99"/>
      <c r="I131" s="100"/>
      <c r="L131" s="99"/>
      <c r="M131" s="100"/>
      <c r="P131" s="99"/>
      <c r="Q131" s="100"/>
      <c r="T131" s="99"/>
      <c r="U131" s="100"/>
      <c r="X131" s="99"/>
      <c r="Y131" s="100"/>
      <c r="AB131" s="99"/>
      <c r="AC131" s="101"/>
      <c r="AD131" s="99"/>
    </row>
    <row r="132" spans="1:30" ht="12.75" customHeight="1" x14ac:dyDescent="0.15">
      <c r="A132" s="11" t="s">
        <v>45</v>
      </c>
      <c r="D132" s="102"/>
      <c r="E132" s="100"/>
      <c r="H132" s="102"/>
      <c r="I132" s="100"/>
      <c r="L132" s="102"/>
      <c r="M132" s="100"/>
      <c r="P132" s="102"/>
      <c r="Q132" s="100"/>
      <c r="T132" s="102"/>
      <c r="U132" s="100"/>
      <c r="X132" s="102"/>
      <c r="Y132" s="100"/>
      <c r="AB132" s="102"/>
      <c r="AC132" s="101"/>
      <c r="AD132" s="99">
        <f t="shared" ref="AD132:AD133" si="90">SUM(D132,H132,L132,P132,T132,X132,AB132)</f>
        <v>0</v>
      </c>
    </row>
    <row r="133" spans="1:30" ht="12.75" customHeight="1" x14ac:dyDescent="0.15">
      <c r="A133" s="11" t="s">
        <v>46</v>
      </c>
      <c r="D133" s="102"/>
      <c r="E133" s="100"/>
      <c r="H133" s="102"/>
      <c r="I133" s="100"/>
      <c r="L133" s="102"/>
      <c r="M133" s="100"/>
      <c r="P133" s="102"/>
      <c r="Q133" s="100"/>
      <c r="T133" s="102"/>
      <c r="U133" s="100"/>
      <c r="X133" s="102"/>
      <c r="Y133" s="100"/>
      <c r="AB133" s="102"/>
      <c r="AC133" s="101"/>
      <c r="AD133" s="99">
        <f t="shared" si="90"/>
        <v>0</v>
      </c>
    </row>
    <row r="134" spans="1:30" ht="12.75" customHeight="1" x14ac:dyDescent="0.15">
      <c r="A134" s="42" t="s">
        <v>114</v>
      </c>
      <c r="B134" s="36"/>
      <c r="C134" s="36"/>
      <c r="D134" s="103">
        <f>SUM(D132:D133)</f>
        <v>0</v>
      </c>
      <c r="E134" s="100"/>
      <c r="F134" s="36"/>
      <c r="G134" s="36"/>
      <c r="H134" s="103">
        <f>SUM(H132:H133)</f>
        <v>0</v>
      </c>
      <c r="I134" s="100"/>
      <c r="J134" s="36"/>
      <c r="K134" s="36"/>
      <c r="L134" s="103">
        <f>SUM(L132:L133)</f>
        <v>0</v>
      </c>
      <c r="M134" s="100"/>
      <c r="N134" s="36"/>
      <c r="O134" s="36"/>
      <c r="P134" s="103">
        <f>SUM(P132:P133)</f>
        <v>0</v>
      </c>
      <c r="Q134" s="100"/>
      <c r="R134" s="36"/>
      <c r="S134" s="36"/>
      <c r="T134" s="103">
        <f>SUM(T132:T133)</f>
        <v>0</v>
      </c>
      <c r="U134" s="100"/>
      <c r="V134" s="36"/>
      <c r="W134" s="36"/>
      <c r="X134" s="103">
        <f>SUM(X132:X133)</f>
        <v>0</v>
      </c>
      <c r="Y134" s="100"/>
      <c r="Z134" s="36"/>
      <c r="AA134" s="36"/>
      <c r="AB134" s="103">
        <f>SUM(AB132:AB133)</f>
        <v>0</v>
      </c>
      <c r="AC134" s="101"/>
      <c r="AD134" s="103">
        <f>SUM(D134,H134,L134,P134,T134,X134,AB134)</f>
        <v>0</v>
      </c>
    </row>
    <row r="135" spans="1:30" ht="12.75" customHeight="1" x14ac:dyDescent="0.15">
      <c r="D135" s="113"/>
      <c r="E135" s="100"/>
      <c r="H135" s="113"/>
      <c r="I135" s="100"/>
      <c r="L135" s="113"/>
      <c r="M135" s="100"/>
      <c r="P135" s="113"/>
      <c r="Q135" s="100"/>
      <c r="T135" s="113"/>
      <c r="U135" s="100"/>
      <c r="X135" s="113"/>
      <c r="Y135" s="100"/>
      <c r="AB135" s="113"/>
      <c r="AC135" s="100"/>
      <c r="AD135" s="99"/>
    </row>
    <row r="136" spans="1:30" s="10" customFormat="1" ht="12.75" customHeight="1" x14ac:dyDescent="0.15">
      <c r="A136" s="10" t="s">
        <v>54</v>
      </c>
      <c r="D136" s="102"/>
      <c r="E136" s="100"/>
      <c r="F136" s="11"/>
      <c r="G136" s="11"/>
      <c r="H136" s="102"/>
      <c r="I136" s="100"/>
      <c r="J136" s="11"/>
      <c r="K136" s="11"/>
      <c r="L136" s="102"/>
      <c r="M136" s="100"/>
      <c r="N136" s="11"/>
      <c r="O136" s="11"/>
      <c r="P136" s="102"/>
      <c r="Q136" s="100"/>
      <c r="R136" s="11"/>
      <c r="S136" s="11"/>
      <c r="T136" s="102"/>
      <c r="U136" s="100"/>
      <c r="V136" s="11"/>
      <c r="W136" s="11"/>
      <c r="X136" s="102"/>
      <c r="Y136" s="100"/>
      <c r="Z136" s="11"/>
      <c r="AA136" s="11"/>
      <c r="AB136" s="102"/>
      <c r="AC136" s="101"/>
      <c r="AD136" s="99">
        <f t="shared" ref="AD136:AD142" si="91">SUM(D136,H136,L136,P136,T136,X136,AB136)</f>
        <v>0</v>
      </c>
    </row>
    <row r="137" spans="1:30" s="10" customFormat="1" ht="12.75" customHeight="1" x14ac:dyDescent="0.15">
      <c r="A137" s="10" t="s">
        <v>179</v>
      </c>
      <c r="D137" s="102"/>
      <c r="E137" s="100"/>
      <c r="F137" s="11"/>
      <c r="G137" s="11"/>
      <c r="H137" s="102"/>
      <c r="I137" s="100"/>
      <c r="J137" s="11"/>
      <c r="K137" s="11"/>
      <c r="L137" s="102"/>
      <c r="M137" s="100"/>
      <c r="N137" s="11"/>
      <c r="O137" s="11"/>
      <c r="P137" s="102"/>
      <c r="Q137" s="100"/>
      <c r="R137" s="11"/>
      <c r="S137" s="11"/>
      <c r="T137" s="102"/>
      <c r="U137" s="100"/>
      <c r="V137" s="11"/>
      <c r="W137" s="11"/>
      <c r="X137" s="102"/>
      <c r="Y137" s="100"/>
      <c r="Z137" s="11"/>
      <c r="AA137" s="11"/>
      <c r="AB137" s="102"/>
      <c r="AC137" s="101"/>
      <c r="AD137" s="99"/>
    </row>
    <row r="138" spans="1:30" s="10" customFormat="1" ht="12.75" customHeight="1" x14ac:dyDescent="0.15">
      <c r="A138" s="11" t="s">
        <v>55</v>
      </c>
      <c r="D138" s="102"/>
      <c r="E138" s="100"/>
      <c r="F138" s="11"/>
      <c r="G138" s="11"/>
      <c r="H138" s="102"/>
      <c r="I138" s="100"/>
      <c r="J138" s="11"/>
      <c r="K138" s="11"/>
      <c r="L138" s="102"/>
      <c r="M138" s="100"/>
      <c r="N138" s="11"/>
      <c r="O138" s="11"/>
      <c r="P138" s="102"/>
      <c r="Q138" s="100"/>
      <c r="R138" s="11"/>
      <c r="S138" s="11"/>
      <c r="T138" s="102"/>
      <c r="U138" s="100"/>
      <c r="V138" s="11"/>
      <c r="W138" s="11"/>
      <c r="X138" s="102"/>
      <c r="Y138" s="100"/>
      <c r="Z138" s="11"/>
      <c r="AA138" s="11"/>
      <c r="AB138" s="102"/>
      <c r="AC138" s="101"/>
      <c r="AD138" s="99">
        <f t="shared" si="91"/>
        <v>0</v>
      </c>
    </row>
    <row r="139" spans="1:30" s="10" customFormat="1" ht="12.75" customHeight="1" x14ac:dyDescent="0.15">
      <c r="A139" s="10" t="s">
        <v>0</v>
      </c>
      <c r="D139" s="102"/>
      <c r="E139" s="100"/>
      <c r="F139" s="11"/>
      <c r="G139" s="11"/>
      <c r="H139" s="102"/>
      <c r="I139" s="100"/>
      <c r="J139" s="11"/>
      <c r="K139" s="11"/>
      <c r="L139" s="102"/>
      <c r="M139" s="100"/>
      <c r="N139" s="11"/>
      <c r="O139" s="11"/>
      <c r="P139" s="102"/>
      <c r="Q139" s="100"/>
      <c r="R139" s="11"/>
      <c r="S139" s="11"/>
      <c r="T139" s="102"/>
      <c r="U139" s="100"/>
      <c r="V139" s="11"/>
      <c r="W139" s="11"/>
      <c r="X139" s="102"/>
      <c r="Y139" s="100"/>
      <c r="Z139" s="11"/>
      <c r="AA139" s="11"/>
      <c r="AB139" s="102"/>
      <c r="AC139" s="101"/>
      <c r="AD139" s="99">
        <f t="shared" si="91"/>
        <v>0</v>
      </c>
    </row>
    <row r="140" spans="1:30" s="10" customFormat="1" ht="12.75" customHeight="1" x14ac:dyDescent="0.15">
      <c r="A140" s="10" t="s">
        <v>151</v>
      </c>
      <c r="D140" s="102"/>
      <c r="E140" s="100"/>
      <c r="F140" s="11"/>
      <c r="G140" s="11"/>
      <c r="H140" s="102"/>
      <c r="I140" s="100"/>
      <c r="J140" s="11"/>
      <c r="K140" s="11"/>
      <c r="L140" s="102"/>
      <c r="M140" s="100"/>
      <c r="N140" s="11"/>
      <c r="O140" s="11"/>
      <c r="P140" s="102"/>
      <c r="Q140" s="100"/>
      <c r="R140" s="11"/>
      <c r="S140" s="11"/>
      <c r="T140" s="102"/>
      <c r="U140" s="100"/>
      <c r="V140" s="11"/>
      <c r="W140" s="11"/>
      <c r="X140" s="102"/>
      <c r="Y140" s="100"/>
      <c r="Z140" s="11"/>
      <c r="AA140" s="11"/>
      <c r="AB140" s="102"/>
      <c r="AC140" s="101"/>
      <c r="AD140" s="99">
        <f t="shared" si="91"/>
        <v>0</v>
      </c>
    </row>
    <row r="141" spans="1:30" ht="12.75" customHeight="1" x14ac:dyDescent="0.15">
      <c r="A141" s="11" t="s">
        <v>53</v>
      </c>
      <c r="D141" s="102"/>
      <c r="E141" s="100"/>
      <c r="H141" s="102"/>
      <c r="I141" s="100"/>
      <c r="L141" s="102"/>
      <c r="M141" s="100"/>
      <c r="P141" s="102"/>
      <c r="Q141" s="100"/>
      <c r="T141" s="102"/>
      <c r="U141" s="100"/>
      <c r="X141" s="102"/>
      <c r="Y141" s="100"/>
      <c r="AB141" s="102"/>
      <c r="AC141" s="101"/>
      <c r="AD141" s="99">
        <f t="shared" si="91"/>
        <v>0</v>
      </c>
    </row>
    <row r="142" spans="1:30" ht="12.75" customHeight="1" x14ac:dyDescent="0.15">
      <c r="A142" s="42" t="s">
        <v>1</v>
      </c>
      <c r="B142" s="36"/>
      <c r="C142" s="36"/>
      <c r="D142" s="103">
        <f>SUM(D136:D141)</f>
        <v>0</v>
      </c>
      <c r="E142" s="100"/>
      <c r="F142" s="36"/>
      <c r="G142" s="36"/>
      <c r="H142" s="103">
        <f>SUM(H136:H141)</f>
        <v>0</v>
      </c>
      <c r="I142" s="100"/>
      <c r="J142" s="36"/>
      <c r="K142" s="36"/>
      <c r="L142" s="103">
        <f>SUM(L136:L141)</f>
        <v>0</v>
      </c>
      <c r="M142" s="100"/>
      <c r="N142" s="36"/>
      <c r="O142" s="36"/>
      <c r="P142" s="103">
        <f>SUM(P136:P141)</f>
        <v>0</v>
      </c>
      <c r="Q142" s="100"/>
      <c r="R142" s="36"/>
      <c r="S142" s="36"/>
      <c r="T142" s="103">
        <f>SUM(T136:T141)</f>
        <v>0</v>
      </c>
      <c r="U142" s="100"/>
      <c r="V142" s="36"/>
      <c r="W142" s="36"/>
      <c r="X142" s="103">
        <f>SUM(X136:X141)</f>
        <v>0</v>
      </c>
      <c r="Y142" s="100"/>
      <c r="Z142" s="36"/>
      <c r="AA142" s="36"/>
      <c r="AB142" s="103">
        <f>SUM(AB136:AB141)</f>
        <v>0</v>
      </c>
      <c r="AC142" s="101"/>
      <c r="AD142" s="103">
        <f t="shared" si="91"/>
        <v>0</v>
      </c>
    </row>
    <row r="143" spans="1:30" ht="12.75" customHeight="1" x14ac:dyDescent="0.15">
      <c r="A143" s="25"/>
      <c r="D143" s="113"/>
      <c r="E143" s="100"/>
      <c r="H143" s="113"/>
      <c r="I143" s="100"/>
      <c r="L143" s="113"/>
      <c r="M143" s="100"/>
      <c r="P143" s="113"/>
      <c r="Q143" s="100"/>
      <c r="T143" s="113"/>
      <c r="U143" s="100"/>
      <c r="X143" s="113"/>
      <c r="Y143" s="100"/>
      <c r="AB143" s="113"/>
      <c r="AC143" s="100"/>
      <c r="AD143" s="113"/>
    </row>
    <row r="144" spans="1:30" ht="12.75" customHeight="1" x14ac:dyDescent="0.15">
      <c r="A144" s="11" t="s">
        <v>3</v>
      </c>
      <c r="D144" s="99">
        <f>SUM(D$105,D$114,D$116,D$118:D$122,D$129,D$134,D$142)</f>
        <v>0</v>
      </c>
      <c r="E144" s="100"/>
      <c r="H144" s="99">
        <f>SUM(H$105,H$114,H$116,H$118:H$122,H$129,H$134,H$142)</f>
        <v>0</v>
      </c>
      <c r="I144" s="100"/>
      <c r="L144" s="99">
        <f>SUM(L$105,L$114,L$116,L$118:L$122,L$129,L$134,L$142)</f>
        <v>0</v>
      </c>
      <c r="M144" s="100"/>
      <c r="P144" s="99">
        <f>SUM(P$105,P$114,P$116,P$118:P$122,P$129,P$134,P$142)</f>
        <v>0</v>
      </c>
      <c r="Q144" s="100"/>
      <c r="T144" s="99">
        <f>SUM(T$105,T$114,T$116,T$118:T$122,T$129,T$134,T$142)</f>
        <v>0</v>
      </c>
      <c r="U144" s="100"/>
      <c r="X144" s="99">
        <f>SUM(X$105,X$114,X$116,X$118:X$122,X$129,X$134,X$142)</f>
        <v>0</v>
      </c>
      <c r="Y144" s="100"/>
      <c r="AB144" s="99">
        <f>SUM(AB$105,AB$114,AB$116,AB$118:AB$122,AB$129,AB$134,AB$142)</f>
        <v>0</v>
      </c>
      <c r="AC144" s="101"/>
      <c r="AD144" s="99">
        <f>SUM(D144,H144,L144,P144,T144,X144,AB144)</f>
        <v>0</v>
      </c>
    </row>
    <row r="145" spans="1:33" ht="12.75" customHeight="1" x14ac:dyDescent="0.15">
      <c r="A145" s="11" t="str">
        <f>"F&amp;A add in for "&amp;A118</f>
        <v>F&amp;A add in for Subaward*</v>
      </c>
      <c r="D145" s="99">
        <f>IF(D118&lt;25000,D118,25000)</f>
        <v>0</v>
      </c>
      <c r="E145" s="100"/>
      <c r="H145" s="99">
        <f>IF(SUM($D118:H118)&lt;25000,H118,IF(SUM('Lead PI'!$D145:D145)&lt;25000,25000-SUM('Lead PI'!$D145:D145),0))</f>
        <v>0</v>
      </c>
      <c r="I145" s="100"/>
      <c r="L145" s="99">
        <f>IF(SUM($D118:L118)&lt;25000,L118,IF(SUM('Lead PI'!$D145:H145)&lt;25000,25000-SUM('Lead PI'!$D145:H145),0))</f>
        <v>0</v>
      </c>
      <c r="M145" s="100"/>
      <c r="P145" s="99">
        <f>IF(SUM($D118:P118)&lt;25000,P118,IF(SUM('Lead PI'!$D145:L145)&lt;25000,25000-SUM('Lead PI'!$D145:L145),0))</f>
        <v>0</v>
      </c>
      <c r="Q145" s="100"/>
      <c r="T145" s="99">
        <f>IF(SUM($D118:T118)&lt;25000,T118,IF(SUM('Lead PI'!$D145:P145)&lt;25000,25000-SUM('Lead PI'!$D145:P145),0))</f>
        <v>0</v>
      </c>
      <c r="U145" s="100"/>
      <c r="X145" s="99">
        <f>IF(SUM($D118:X118)&lt;25000,X118,IF(SUM('Lead PI'!$D145:T145)&lt;25000,25000-SUM('Lead PI'!$D145:T145),0))</f>
        <v>0</v>
      </c>
      <c r="Y145" s="100"/>
      <c r="AB145" s="99">
        <f>IF(SUM($D118:AB118)&lt;25000,AB118,IF(SUM('Lead PI'!$D145:X145)&lt;25000,25000-SUM('Lead PI'!$D145:X145),0))</f>
        <v>0</v>
      </c>
      <c r="AC145" s="101"/>
      <c r="AD145" s="99">
        <f t="shared" ref="AD145:AD149" si="92">SUM(D145,H145,L145,P145,T145,X145,AB145)</f>
        <v>0</v>
      </c>
    </row>
    <row r="146" spans="1:33" ht="12.75" customHeight="1" x14ac:dyDescent="0.15">
      <c r="A146" s="11" t="str">
        <f>"F&amp;A add in for "&amp;A119</f>
        <v>F&amp;A add in for Subaward*</v>
      </c>
      <c r="D146" s="99">
        <f>IF(D119&lt;25000,D119,25000)</f>
        <v>0</v>
      </c>
      <c r="E146" s="100"/>
      <c r="H146" s="99">
        <f>IF(SUM($D119:H119)&lt;25000,H119,IF(SUM('Lead PI'!$D146:D146)&lt;25000,25000-SUM('Lead PI'!$D146:D146),0))</f>
        <v>0</v>
      </c>
      <c r="I146" s="100"/>
      <c r="L146" s="99">
        <f>IF(SUM($D119:L119)&lt;25000,L119,IF(SUM('Lead PI'!$D146:H146)&lt;25000,25000-SUM('Lead PI'!$D146:H146),0))</f>
        <v>0</v>
      </c>
      <c r="M146" s="100"/>
      <c r="P146" s="99">
        <f>IF(SUM($D119:P119)&lt;25000,P119,IF(SUM('Lead PI'!$D146:L146)&lt;25000,25000-SUM('Lead PI'!$D146:L146),0))</f>
        <v>0</v>
      </c>
      <c r="Q146" s="100"/>
      <c r="T146" s="99">
        <f>IF(SUM($D119:T119)&lt;25000,T119,IF(SUM('Lead PI'!$D146:P146)&lt;25000,25000-SUM('Lead PI'!$D146:P146),0))</f>
        <v>0</v>
      </c>
      <c r="U146" s="100"/>
      <c r="X146" s="99">
        <f>IF(SUM($D119:X119)&lt;25000,X119,IF(SUM('Lead PI'!$D146:T146)&lt;25000,25000-SUM('Lead PI'!$D146:T146),0))</f>
        <v>0</v>
      </c>
      <c r="Y146" s="100"/>
      <c r="AB146" s="99">
        <f>IF(SUM($D119:AB119)&lt;25000,AB119,IF(SUM('Lead PI'!$D146:X146)&lt;25000,25000-SUM('Lead PI'!$D146:X146),0))</f>
        <v>0</v>
      </c>
      <c r="AC146" s="101"/>
      <c r="AD146" s="99">
        <f t="shared" si="92"/>
        <v>0</v>
      </c>
    </row>
    <row r="147" spans="1:33" ht="12.75" customHeight="1" x14ac:dyDescent="0.15">
      <c r="A147" s="11" t="str">
        <f>"F&amp;A add in for "&amp;A120</f>
        <v>F&amp;A add in for Subaward*</v>
      </c>
      <c r="D147" s="99">
        <f>IF(D120&lt;25000,D120,25000)</f>
        <v>0</v>
      </c>
      <c r="E147" s="100"/>
      <c r="H147" s="99">
        <f>IF(SUM($D120:H120)&lt;25000,H120,IF(SUM('Lead PI'!$D147:D147)&lt;25000,25000-SUM('Lead PI'!$D147:D147),0))</f>
        <v>0</v>
      </c>
      <c r="I147" s="100"/>
      <c r="L147" s="99">
        <f>IF(SUM($D120:L120)&lt;25000,L120,IF(SUM('Lead PI'!$D147:H147)&lt;25000,25000-SUM('Lead PI'!$D147:H147),0))</f>
        <v>0</v>
      </c>
      <c r="M147" s="100"/>
      <c r="P147" s="99">
        <f>IF(SUM($D120:P120)&lt;25000,P120,IF(SUM('Lead PI'!$D147:L147)&lt;25000,25000-SUM('Lead PI'!$D147:L147),0))</f>
        <v>0</v>
      </c>
      <c r="Q147" s="100"/>
      <c r="T147" s="99">
        <f>IF(SUM($D120:T120)&lt;25000,T120,IF(SUM('Lead PI'!$D147:P147)&lt;25000,25000-SUM('Lead PI'!$D147:P147),0))</f>
        <v>0</v>
      </c>
      <c r="U147" s="100"/>
      <c r="X147" s="99">
        <f>IF(SUM($D120:X120)&lt;25000,X120,IF(SUM('Lead PI'!$D147:T147)&lt;25000,25000-SUM('Lead PI'!$D147:T147),0))</f>
        <v>0</v>
      </c>
      <c r="Y147" s="100"/>
      <c r="AB147" s="99">
        <f>IF(SUM($D120:AB120)&lt;25000,AB120,IF(SUM('Lead PI'!$D147:X147)&lt;25000,25000-SUM('Lead PI'!$D147:X147),0))</f>
        <v>0</v>
      </c>
      <c r="AC147" s="101"/>
      <c r="AD147" s="99">
        <f t="shared" si="92"/>
        <v>0</v>
      </c>
    </row>
    <row r="148" spans="1:33" ht="12.75" customHeight="1" x14ac:dyDescent="0.15">
      <c r="A148" s="11" t="str">
        <f>"F&amp;A add in for "&amp;A121</f>
        <v>F&amp;A add in for Subaward*</v>
      </c>
      <c r="D148" s="99">
        <f>IF(D121&lt;25000,D121,25000)</f>
        <v>0</v>
      </c>
      <c r="E148" s="100"/>
      <c r="H148" s="99">
        <f>IF(SUM($D121:H121)&lt;25000,H121,IF(SUM('Lead PI'!$D148:D148)&lt;25000,25000-SUM('Lead PI'!$D148:D148),0))</f>
        <v>0</v>
      </c>
      <c r="I148" s="100"/>
      <c r="L148" s="99">
        <f>IF(SUM($D121:L121)&lt;25000,L121,IF(SUM('Lead PI'!$D148:H148)&lt;25000,25000-SUM('Lead PI'!$D148:H148),0))</f>
        <v>0</v>
      </c>
      <c r="M148" s="100"/>
      <c r="P148" s="99">
        <f>IF(SUM($D121:P121)&lt;25000,P121,IF(SUM('Lead PI'!$D148:L148)&lt;25000,25000-SUM('Lead PI'!$D148:L148),0))</f>
        <v>0</v>
      </c>
      <c r="Q148" s="100"/>
      <c r="T148" s="99">
        <f>IF(SUM($D121:T121)&lt;25000,T121,IF(SUM('Lead PI'!$D148:P148)&lt;25000,25000-SUM('Lead PI'!$D148:P148),0))</f>
        <v>0</v>
      </c>
      <c r="U148" s="100"/>
      <c r="X148" s="99">
        <f>IF(SUM($D121:X121)&lt;25000,X121,IF(SUM('Lead PI'!$D148:T148)&lt;25000,25000-SUM('Lead PI'!$D148:T148),0))</f>
        <v>0</v>
      </c>
      <c r="Y148" s="100"/>
      <c r="AB148" s="99">
        <f>IF(SUM($D121:AB121)&lt;25000,AB121,IF(SUM('Lead PI'!$D148:X148)&lt;25000,25000-SUM('Lead PI'!$D148:X148),0))</f>
        <v>0</v>
      </c>
      <c r="AC148" s="101"/>
      <c r="AD148" s="99">
        <f t="shared" si="92"/>
        <v>0</v>
      </c>
    </row>
    <row r="149" spans="1:33" ht="12.75" customHeight="1" x14ac:dyDescent="0.15">
      <c r="A149" s="11" t="str">
        <f>"F&amp;A add in for "&amp;A122</f>
        <v>F&amp;A add in for Subaward*</v>
      </c>
      <c r="D149" s="99">
        <f>IF(D122&lt;25000,D122,25000)</f>
        <v>0</v>
      </c>
      <c r="E149" s="100"/>
      <c r="H149" s="99">
        <f>IF(SUM($D122:H122)&lt;25000,H122,IF(SUM('Lead PI'!$D149:D149)&lt;25000,25000-SUM('Lead PI'!$D149:D149),0))</f>
        <v>0</v>
      </c>
      <c r="I149" s="100"/>
      <c r="L149" s="99">
        <f>IF(SUM($D122:L122)&lt;25000,L122,IF(SUM('Lead PI'!$D149:H149)&lt;25000,25000-SUM('Lead PI'!$D149:H149),0))</f>
        <v>0</v>
      </c>
      <c r="M149" s="100"/>
      <c r="P149" s="99">
        <f>IF(SUM($D122:P122)&lt;25000,P122,IF(SUM('Lead PI'!$D149:L149)&lt;25000,25000-SUM('Lead PI'!$D149:L149),0))</f>
        <v>0</v>
      </c>
      <c r="Q149" s="100"/>
      <c r="T149" s="99">
        <f>IF(SUM($D122:T122)&lt;25000,T122,IF(SUM('Lead PI'!$D149:P149)&lt;25000,25000-SUM('Lead PI'!$D149:P149),0))</f>
        <v>0</v>
      </c>
      <c r="U149" s="100"/>
      <c r="X149" s="99">
        <f>IF(SUM($D122:X122)&lt;25000,X122,IF(SUM('Lead PI'!$D149:T149)&lt;25000,25000-SUM('Lead PI'!$D149:T149),0))</f>
        <v>0</v>
      </c>
      <c r="Y149" s="100"/>
      <c r="AB149" s="99">
        <f>IF(SUM($D122:AB122)&lt;25000,AB122,IF(SUM('Lead PI'!$D149:X149)&lt;25000,25000-SUM('Lead PI'!$D149:X149),0))</f>
        <v>0</v>
      </c>
      <c r="AC149" s="101"/>
      <c r="AD149" s="99">
        <f t="shared" si="92"/>
        <v>0</v>
      </c>
    </row>
    <row r="150" spans="1:33" ht="12.75" customHeight="1" x14ac:dyDescent="0.15">
      <c r="A150" s="34" t="s">
        <v>2</v>
      </c>
      <c r="B150" s="16"/>
      <c r="C150" s="16"/>
      <c r="D150" s="99">
        <f>SUM(D$105,D$134,D$142)+SUM(D145:D149)</f>
        <v>0</v>
      </c>
      <c r="E150" s="100"/>
      <c r="H150" s="99">
        <f>SUM(H$105,H$134,H$142)+SUM(H145:H149)</f>
        <v>0</v>
      </c>
      <c r="I150" s="100"/>
      <c r="L150" s="99">
        <f>SUM(L$105,L$134,L$142)+SUM(L145:L149)</f>
        <v>0</v>
      </c>
      <c r="M150" s="100"/>
      <c r="P150" s="99">
        <f>SUM(P$105,P$134,P$142)+SUM(P145:P149)</f>
        <v>0</v>
      </c>
      <c r="Q150" s="100"/>
      <c r="T150" s="99">
        <f>SUM(T$105,T$134,T$142)+SUM(T145:T149)</f>
        <v>0</v>
      </c>
      <c r="U150" s="100"/>
      <c r="X150" s="99">
        <f>SUM(X$105,X$134,X$142)+SUM(X145:X149)</f>
        <v>0</v>
      </c>
      <c r="Y150" s="100"/>
      <c r="AB150" s="99">
        <f>SUM(AB$105,AB$134,AB$142)+SUM(AB145:AB149)</f>
        <v>0</v>
      </c>
      <c r="AC150" s="101"/>
      <c r="AD150" s="99">
        <f>SUM(D150,H150,L150,P150,T150,X150,AB150)</f>
        <v>0</v>
      </c>
      <c r="AG150" s="15"/>
    </row>
    <row r="151" spans="1:33" ht="12.75" customHeight="1" x14ac:dyDescent="0.15">
      <c r="A151" s="11" t="s">
        <v>4</v>
      </c>
      <c r="B151" s="5" t="s">
        <v>5</v>
      </c>
      <c r="C151" s="117">
        <v>0.52500000000000002</v>
      </c>
      <c r="D151" s="99">
        <f>ROUND(IF($B$7="yes",D144*C151,D150*C151),0)</f>
        <v>0</v>
      </c>
      <c r="E151" s="100"/>
      <c r="F151" s="5" t="s">
        <v>5</v>
      </c>
      <c r="G151" s="117">
        <f>$C$151</f>
        <v>0.52500000000000002</v>
      </c>
      <c r="H151" s="99">
        <f>ROUND(IF($B$7="yes",H144*G151,H150*G151),0)</f>
        <v>0</v>
      </c>
      <c r="I151" s="100"/>
      <c r="J151" s="5" t="s">
        <v>5</v>
      </c>
      <c r="K151" s="117">
        <f>$C$151</f>
        <v>0.52500000000000002</v>
      </c>
      <c r="L151" s="99">
        <f>ROUND(IF($B$7="yes",L144*K151,L150*K151),0)</f>
        <v>0</v>
      </c>
      <c r="M151" s="100"/>
      <c r="N151" s="5" t="s">
        <v>5</v>
      </c>
      <c r="O151" s="117">
        <f>$C$151</f>
        <v>0.52500000000000002</v>
      </c>
      <c r="P151" s="99">
        <f>ROUND(IF($B$7="yes",P144*O151,P150*O151),0)</f>
        <v>0</v>
      </c>
      <c r="Q151" s="100"/>
      <c r="R151" s="5" t="s">
        <v>5</v>
      </c>
      <c r="S151" s="117">
        <f>$C$151</f>
        <v>0.52500000000000002</v>
      </c>
      <c r="T151" s="99">
        <f>ROUND(IF($B$7="yes",T144*S151,T150*S151),0)</f>
        <v>0</v>
      </c>
      <c r="U151" s="100"/>
      <c r="V151" s="5" t="s">
        <v>5</v>
      </c>
      <c r="W151" s="117">
        <f>$C$151</f>
        <v>0.52500000000000002</v>
      </c>
      <c r="X151" s="99">
        <f>ROUND(IF($B$7="yes",X144*W151,X150*W151),0)</f>
        <v>0</v>
      </c>
      <c r="Y151" s="100"/>
      <c r="Z151" s="5" t="s">
        <v>5</v>
      </c>
      <c r="AA151" s="117">
        <f>$C$151</f>
        <v>0.52500000000000002</v>
      </c>
      <c r="AB151" s="99">
        <f>ROUND(IF($B$7="yes",AB144*AA151,AB150*AA151),0)</f>
        <v>0</v>
      </c>
      <c r="AC151" s="101"/>
      <c r="AD151" s="99">
        <f t="shared" ref="AD151" si="93">SUM(D151,H151,L151,P151,T151,X151,AB151)</f>
        <v>0</v>
      </c>
    </row>
    <row r="152" spans="1:33" ht="12.75" customHeight="1" x14ac:dyDescent="0.15">
      <c r="A152" s="36" t="s">
        <v>6</v>
      </c>
      <c r="B152" s="36"/>
      <c r="C152" s="36"/>
      <c r="D152" s="103">
        <f>SUM(D144,D151)</f>
        <v>0</v>
      </c>
      <c r="E152" s="100"/>
      <c r="F152" s="36"/>
      <c r="G152" s="36"/>
      <c r="H152" s="103">
        <f>SUM(H144,H151)</f>
        <v>0</v>
      </c>
      <c r="I152" s="100"/>
      <c r="J152" s="36"/>
      <c r="K152" s="36"/>
      <c r="L152" s="103">
        <f>SUM(L144,L151)</f>
        <v>0</v>
      </c>
      <c r="M152" s="100"/>
      <c r="N152" s="36"/>
      <c r="O152" s="36"/>
      <c r="P152" s="103">
        <f>SUM(P144,P151)</f>
        <v>0</v>
      </c>
      <c r="Q152" s="100"/>
      <c r="R152" s="36"/>
      <c r="S152" s="36"/>
      <c r="T152" s="103">
        <f>SUM(T144,T151)</f>
        <v>0</v>
      </c>
      <c r="U152" s="100"/>
      <c r="V152" s="36"/>
      <c r="W152" s="36"/>
      <c r="X152" s="103">
        <f>SUM(X144,X151)</f>
        <v>0</v>
      </c>
      <c r="Y152" s="100"/>
      <c r="Z152" s="36"/>
      <c r="AA152" s="36"/>
      <c r="AB152" s="103">
        <f>SUM(AB144,AB151)</f>
        <v>0</v>
      </c>
      <c r="AC152" s="101"/>
      <c r="AD152" s="103">
        <f>SUM(D152,H152,L152,P152,T152,X152,AB152)</f>
        <v>0</v>
      </c>
    </row>
    <row r="153" spans="1:33" ht="12.75" customHeight="1" x14ac:dyDescent="0.15">
      <c r="A153" s="104" t="s">
        <v>175</v>
      </c>
      <c r="B153" s="104"/>
      <c r="C153" s="104"/>
      <c r="D153" s="105"/>
      <c r="E153" s="106"/>
      <c r="F153" s="104"/>
      <c r="G153" s="104"/>
      <c r="H153" s="105"/>
      <c r="I153" s="106"/>
      <c r="J153" s="104"/>
      <c r="K153" s="36"/>
      <c r="L153" s="103"/>
      <c r="M153" s="100"/>
      <c r="N153" s="36"/>
      <c r="O153" s="36"/>
      <c r="P153" s="103"/>
      <c r="Q153" s="100"/>
      <c r="R153" s="36"/>
      <c r="S153" s="36"/>
      <c r="T153" s="103"/>
      <c r="U153" s="100"/>
      <c r="V153" s="36"/>
      <c r="W153" s="36"/>
      <c r="X153" s="103"/>
      <c r="Y153" s="100"/>
      <c r="Z153" s="36"/>
      <c r="AA153" s="36"/>
      <c r="AB153" s="103"/>
      <c r="AC153" s="101"/>
      <c r="AD153" s="103"/>
    </row>
    <row r="154" spans="1:33" s="104" customFormat="1" ht="12.75" customHeight="1" x14ac:dyDescent="0.2">
      <c r="A154" s="136" t="s">
        <v>174</v>
      </c>
      <c r="D154" s="105"/>
      <c r="E154" s="106"/>
      <c r="H154" s="105"/>
      <c r="I154" s="106"/>
      <c r="L154" s="105"/>
      <c r="M154" s="106"/>
      <c r="P154" s="105"/>
      <c r="Q154" s="106"/>
      <c r="T154" s="105"/>
      <c r="U154" s="106"/>
      <c r="X154" s="105"/>
      <c r="Y154" s="106"/>
      <c r="AB154" s="105"/>
      <c r="AC154" s="105"/>
      <c r="AD154" s="105"/>
    </row>
    <row r="155" spans="1:33" ht="12.75" customHeight="1" x14ac:dyDescent="0.15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35"/>
      <c r="L155" s="35"/>
      <c r="M155" s="53"/>
      <c r="Q155" s="53"/>
      <c r="U155" s="53"/>
      <c r="Y155" s="53"/>
    </row>
  </sheetData>
  <mergeCells count="1">
    <mergeCell ref="B4:C4"/>
  </mergeCells>
  <phoneticPr fontId="5" type="noConversion"/>
  <dataValidations disablePrompts="1" count="1">
    <dataValidation type="list" allowBlank="1" showInputMessage="1" showErrorMessage="1" sqref="B7" xr:uid="{CC9DD170-8D9F-41EB-AF10-F8CB3DEB2DC2}">
      <formula1>"yes,no"</formula1>
    </dataValidation>
  </dataValidations>
  <hyperlinks>
    <hyperlink ref="A107" r:id="rId1" xr:uid="{1F313A2C-DF62-4BDC-AE23-FA01C891BDED}"/>
    <hyperlink ref="A4" r:id="rId2" xr:uid="{3DA7872B-ADC0-4B84-A923-53027A7E1C4F}"/>
    <hyperlink ref="A154" r:id="rId3" display="If you need information on participant support vs partipant incentative see: http://osp.unm.edu/pi-resources/participant-support.html " xr:uid="{E2D97E15-BB5D-4860-97D4-F7597071D057}"/>
  </hyperlinks>
  <pageMargins left="0.7" right="0.7" top="0.75" bottom="0.75" header="0.3" footer="0.3"/>
  <pageSetup scale="39" orientation="portrait" horizontalDpi="4294967292" verticalDpi="4294967292" r:id="rId4"/>
  <headerFooter alignWithMargins="0"/>
  <rowBreaks count="1" manualBreakCount="1">
    <brk id="88" max="16383" man="1"/>
  </rowBreaks>
  <colBreaks count="1" manualBreakCount="1">
    <brk id="3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44"/>
  <sheetViews>
    <sheetView zoomScale="111" zoomScaleNormal="111" zoomScalePageLayoutView="110" workbookViewId="0">
      <pane xSplit="1" ySplit="13" topLeftCell="B84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D114" sqref="D114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3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19" t="s">
        <v>56</v>
      </c>
      <c r="B1" s="129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15">
      <c r="A2" s="118" t="s">
        <v>165</v>
      </c>
      <c r="B2" s="129"/>
      <c r="C2" s="128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15">
      <c r="A3" s="118" t="s">
        <v>166</v>
      </c>
      <c r="B3" s="129"/>
      <c r="C3" s="130"/>
      <c r="D3" s="68">
        <v>0.1666</v>
      </c>
      <c r="E3" s="69"/>
      <c r="F3" s="70">
        <f>F4*D3</f>
        <v>1.9992000000000001</v>
      </c>
      <c r="G3" s="71"/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">
      <c r="A4" s="120" t="s">
        <v>169</v>
      </c>
      <c r="B4" s="141"/>
      <c r="C4" s="141"/>
      <c r="D4" s="96"/>
      <c r="E4" s="64"/>
      <c r="F4" s="74">
        <v>12</v>
      </c>
      <c r="G4" s="71"/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118" t="s">
        <v>167</v>
      </c>
      <c r="B5" s="129"/>
      <c r="C5" s="133"/>
      <c r="D5" s="96"/>
      <c r="E5" s="64"/>
      <c r="F5" s="67"/>
      <c r="G5" s="71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15">
      <c r="A6" s="118" t="s">
        <v>168</v>
      </c>
      <c r="B6" s="129" t="str">
        <f>IF(ISBLANK('Lead PI'!B6),"",'Lead PI'!B6)</f>
        <v/>
      </c>
      <c r="C6" s="133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">
      <c r="A7" s="118" t="s">
        <v>172</v>
      </c>
      <c r="B7" s="134" t="str">
        <f>IF(ISBLANK('Lead PI'!$B$7),"",'Lead PI'!$B$7)</f>
        <v/>
      </c>
      <c r="C7" s="132" t="s">
        <v>173</v>
      </c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15">
      <c r="A8" s="1" t="s">
        <v>103</v>
      </c>
      <c r="B8" s="13">
        <v>0.03</v>
      </c>
      <c r="C8" s="132" t="s">
        <v>176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15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15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15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15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15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15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15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15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15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15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15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15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15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15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15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15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15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15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15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15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15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15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15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15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15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15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15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15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15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15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15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15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15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15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15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15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15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15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15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15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15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15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15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15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15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15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15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15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15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15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15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15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15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15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15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15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15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15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15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15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15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15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15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15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15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15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15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15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15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15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15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15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15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15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15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15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15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15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15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15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15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15">
      <c r="A90" s="11" t="s">
        <v>12</v>
      </c>
      <c r="B90" s="121">
        <f>'Lead PI'!B90</f>
        <v>0.25969999999999999</v>
      </c>
      <c r="C90" s="3"/>
      <c r="D90" s="99">
        <f>D27*B90</f>
        <v>0</v>
      </c>
      <c r="E90" s="100"/>
      <c r="F90" s="121">
        <f>'Lead PI'!F90</f>
        <v>0.25969999999999999</v>
      </c>
      <c r="G90" s="3"/>
      <c r="H90" s="99">
        <f>H27*F90</f>
        <v>0</v>
      </c>
      <c r="I90" s="100"/>
      <c r="J90" s="121">
        <f>'Lead PI'!J90</f>
        <v>0.25969999999999999</v>
      </c>
      <c r="K90" s="3"/>
      <c r="L90" s="99">
        <f>L27*J90</f>
        <v>0</v>
      </c>
      <c r="M90" s="100"/>
      <c r="N90" s="121">
        <f>'Lead PI'!N90</f>
        <v>0.25969999999999999</v>
      </c>
      <c r="O90" s="3"/>
      <c r="P90" s="99">
        <f>P27*N90</f>
        <v>0</v>
      </c>
      <c r="Q90" s="100"/>
      <c r="R90" s="121">
        <f>'Lead PI'!R90</f>
        <v>0.25969999999999999</v>
      </c>
      <c r="S90" s="3"/>
      <c r="T90" s="99">
        <f>T27*R90</f>
        <v>0</v>
      </c>
      <c r="U90" s="100"/>
      <c r="V90" s="121">
        <f>'Lead PI'!V90</f>
        <v>0.25969999999999999</v>
      </c>
      <c r="W90" s="3"/>
      <c r="X90" s="99">
        <f>X27*V90</f>
        <v>0</v>
      </c>
      <c r="Y90" s="100"/>
      <c r="Z90" s="121">
        <f>'Lead PI'!Z90</f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15">
      <c r="A91" s="11" t="s">
        <v>36</v>
      </c>
      <c r="B91" s="121">
        <f>'Lead PI'!B91</f>
        <v>0.39679999999999999</v>
      </c>
      <c r="C91" s="3"/>
      <c r="D91" s="99">
        <f>(D34+D47)*B91</f>
        <v>0</v>
      </c>
      <c r="E91" s="100"/>
      <c r="F91" s="121">
        <f>'Lead PI'!F91</f>
        <v>0.4022</v>
      </c>
      <c r="G91" s="3"/>
      <c r="H91" s="99">
        <f>(H34+H47)*F91</f>
        <v>0</v>
      </c>
      <c r="I91" s="100"/>
      <c r="J91" s="121">
        <f>'Lead PI'!J91</f>
        <v>0.40789999999999998</v>
      </c>
      <c r="K91" s="3"/>
      <c r="L91" s="99">
        <f>(L34+L47)*J91</f>
        <v>0</v>
      </c>
      <c r="M91" s="100"/>
      <c r="N91" s="121">
        <f>'Lead PI'!N91</f>
        <v>0.41389999999999999</v>
      </c>
      <c r="O91" s="3"/>
      <c r="P91" s="99">
        <f>(P34+P47)*N91</f>
        <v>0</v>
      </c>
      <c r="Q91" s="100"/>
      <c r="R91" s="121">
        <f>'Lead PI'!R91</f>
        <v>0.42009999999999997</v>
      </c>
      <c r="S91" s="3"/>
      <c r="T91" s="99">
        <f>(T34+T47)*R91</f>
        <v>0</v>
      </c>
      <c r="U91" s="100"/>
      <c r="V91" s="121">
        <f>'Lead PI'!V91</f>
        <v>0.42009999999999997</v>
      </c>
      <c r="W91" s="3"/>
      <c r="X91" s="99">
        <f>(X34+X47)*V91</f>
        <v>0</v>
      </c>
      <c r="Y91" s="100"/>
      <c r="Z91" s="121">
        <f>'Lead PI'!Z91</f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15">
      <c r="A92" s="11" t="s">
        <v>17</v>
      </c>
      <c r="B92" s="123">
        <f>'Lead PI'!B92</f>
        <v>0.435</v>
      </c>
      <c r="C92" s="3"/>
      <c r="D92" s="99">
        <f>D60*B92</f>
        <v>0</v>
      </c>
      <c r="E92" s="100"/>
      <c r="F92" s="123">
        <f>'Lead PI'!F92</f>
        <v>0.44230000000000003</v>
      </c>
      <c r="G92" s="3"/>
      <c r="H92" s="99">
        <f>H60*F92</f>
        <v>0</v>
      </c>
      <c r="I92" s="100"/>
      <c r="J92" s="123">
        <f>'Lead PI'!J92</f>
        <v>0.45</v>
      </c>
      <c r="K92" s="3"/>
      <c r="L92" s="99">
        <f>L60*J92</f>
        <v>0</v>
      </c>
      <c r="M92" s="100"/>
      <c r="N92" s="123">
        <f>'Lead PI'!N92</f>
        <v>0.45810000000000001</v>
      </c>
      <c r="O92" s="3"/>
      <c r="P92" s="99">
        <f>P60*N92</f>
        <v>0</v>
      </c>
      <c r="Q92" s="100"/>
      <c r="R92" s="123">
        <f>'Lead PI'!R92</f>
        <v>0.46660000000000001</v>
      </c>
      <c r="S92" s="3"/>
      <c r="T92" s="99">
        <f>T60*R92</f>
        <v>0</v>
      </c>
      <c r="U92" s="100"/>
      <c r="V92" s="123">
        <f>'Lead PI'!V92</f>
        <v>0.46660000000000001</v>
      </c>
      <c r="W92" s="3"/>
      <c r="X92" s="99">
        <f>X60*V92</f>
        <v>0</v>
      </c>
      <c r="Y92" s="100"/>
      <c r="Z92" s="123">
        <f>'Lead PI'!Z92</f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15">
      <c r="A93" s="11" t="s">
        <v>21</v>
      </c>
      <c r="B93" s="121">
        <f>'Lead PI'!B93</f>
        <v>0.26</v>
      </c>
      <c r="C93" s="3"/>
      <c r="D93" s="99">
        <f>D73*B93</f>
        <v>0</v>
      </c>
      <c r="E93" s="100"/>
      <c r="F93" s="121">
        <f>'Lead PI'!F93</f>
        <v>0.26200000000000001</v>
      </c>
      <c r="G93" s="3"/>
      <c r="H93" s="99">
        <f>H73*F93</f>
        <v>0</v>
      </c>
      <c r="I93" s="100"/>
      <c r="J93" s="121">
        <f>'Lead PI'!J93</f>
        <v>0.26400000000000001</v>
      </c>
      <c r="K93" s="3"/>
      <c r="L93" s="99">
        <f>L73*J93</f>
        <v>0</v>
      </c>
      <c r="M93" s="100"/>
      <c r="N93" s="121">
        <f>'Lead PI'!N93</f>
        <v>0.26600000000000001</v>
      </c>
      <c r="O93" s="3"/>
      <c r="P93" s="99">
        <f>P73*N93</f>
        <v>0</v>
      </c>
      <c r="Q93" s="100"/>
      <c r="R93" s="121">
        <f>'Lead PI'!R93</f>
        <v>0.26800000000000002</v>
      </c>
      <c r="S93" s="3"/>
      <c r="T93" s="99">
        <f>T73*R93</f>
        <v>0</v>
      </c>
      <c r="U93" s="100"/>
      <c r="V93" s="121">
        <f>'Lead PI'!V93</f>
        <v>0.26800000000000002</v>
      </c>
      <c r="W93" s="3"/>
      <c r="X93" s="99">
        <f>X73*V93</f>
        <v>0</v>
      </c>
      <c r="Y93" s="100"/>
      <c r="Z93" s="121">
        <f>'Lead PI'!Z93</f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15">
      <c r="A94" s="11" t="s">
        <v>37</v>
      </c>
      <c r="B94" s="4">
        <f>'Lead PI'!B94</f>
        <v>0.01</v>
      </c>
      <c r="C94" s="3"/>
      <c r="D94" s="99">
        <f>(D75+D80)*B94</f>
        <v>0</v>
      </c>
      <c r="E94" s="100"/>
      <c r="F94" s="4">
        <f>'Lead PI'!F94</f>
        <v>0.01</v>
      </c>
      <c r="G94" s="3"/>
      <c r="H94" s="99">
        <f>(H75+H80)*F94</f>
        <v>0</v>
      </c>
      <c r="I94" s="100"/>
      <c r="J94" s="4">
        <f>'Lead PI'!J94</f>
        <v>0.01</v>
      </c>
      <c r="K94" s="3"/>
      <c r="L94" s="99">
        <f>(L75+L80)*J94</f>
        <v>0</v>
      </c>
      <c r="M94" s="100"/>
      <c r="N94" s="4">
        <f>'Lead PI'!N94</f>
        <v>0.01</v>
      </c>
      <c r="O94" s="3"/>
      <c r="P94" s="99">
        <f>(P75+P80)*N94</f>
        <v>0</v>
      </c>
      <c r="Q94" s="100"/>
      <c r="R94" s="4">
        <f>'Lead PI'!R94</f>
        <v>0.01</v>
      </c>
      <c r="S94" s="3"/>
      <c r="T94" s="99">
        <f>(T75+T80)*R94</f>
        <v>0</v>
      </c>
      <c r="U94" s="100"/>
      <c r="V94" s="4">
        <f>'Lead PI'!V94</f>
        <v>0.01</v>
      </c>
      <c r="W94" s="3"/>
      <c r="X94" s="99">
        <f>(X75+X80)*V94</f>
        <v>0</v>
      </c>
      <c r="Y94" s="100"/>
      <c r="Z94" s="4">
        <f>'Lead PI'!Z94</f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15">
      <c r="A95" s="11" t="s">
        <v>132</v>
      </c>
      <c r="B95" s="122">
        <f>'Lead PI'!B95</f>
        <v>7.8200000000000006E-2</v>
      </c>
      <c r="C95" s="3"/>
      <c r="D95" s="99">
        <f>(D76+D81)*B95</f>
        <v>0</v>
      </c>
      <c r="E95" s="100"/>
      <c r="F95" s="122">
        <f>'Lead PI'!F95</f>
        <v>7.8200000000000006E-2</v>
      </c>
      <c r="G95" s="3"/>
      <c r="H95" s="99">
        <f>(H76+H81)*F95</f>
        <v>0</v>
      </c>
      <c r="I95" s="100"/>
      <c r="J95" s="122">
        <f>'Lead PI'!J95</f>
        <v>7.8200000000000006E-2</v>
      </c>
      <c r="K95" s="3"/>
      <c r="L95" s="99">
        <f>(L76+L81)*J95</f>
        <v>0</v>
      </c>
      <c r="M95" s="100"/>
      <c r="N95" s="122">
        <f>'Lead PI'!N95</f>
        <v>7.8200000000000006E-2</v>
      </c>
      <c r="O95" s="3"/>
      <c r="P95" s="99">
        <f>(P76+P81)*N95</f>
        <v>0</v>
      </c>
      <c r="Q95" s="100"/>
      <c r="R95" s="122">
        <f>'Lead PI'!R95</f>
        <v>7.8200000000000006E-2</v>
      </c>
      <c r="S95" s="3"/>
      <c r="T95" s="99">
        <f>(T76+T81)*R95</f>
        <v>0</v>
      </c>
      <c r="U95" s="100"/>
      <c r="V95" s="122">
        <f>'Lead PI'!V95</f>
        <v>7.8200000000000006E-2</v>
      </c>
      <c r="W95" s="3"/>
      <c r="X95" s="99">
        <f>(X76+X81)*V95</f>
        <v>0</v>
      </c>
      <c r="Y95" s="100"/>
      <c r="Z95" s="122">
        <f>'Lead PI'!Z95</f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15">
      <c r="A96" s="11" t="s">
        <v>77</v>
      </c>
      <c r="B96" s="121">
        <f>'Lead PI'!B96</f>
        <v>7.8200000000000006E-2</v>
      </c>
      <c r="C96" s="3"/>
      <c r="D96" s="99">
        <f>D88*B96</f>
        <v>0</v>
      </c>
      <c r="E96" s="100"/>
      <c r="F96" s="121">
        <f>'Lead PI'!F96</f>
        <v>7.8200000000000006E-2</v>
      </c>
      <c r="G96" s="3"/>
      <c r="H96" s="99">
        <f>H88*F96</f>
        <v>0</v>
      </c>
      <c r="I96" s="100"/>
      <c r="J96" s="121">
        <f>'Lead PI'!J96</f>
        <v>7.8200000000000006E-2</v>
      </c>
      <c r="K96" s="3"/>
      <c r="L96" s="99">
        <f>L88*J96</f>
        <v>0</v>
      </c>
      <c r="M96" s="100"/>
      <c r="N96" s="121">
        <f>'Lead PI'!N96</f>
        <v>7.8200000000000006E-2</v>
      </c>
      <c r="O96" s="3"/>
      <c r="P96" s="99">
        <f>P88*N96</f>
        <v>0</v>
      </c>
      <c r="Q96" s="100"/>
      <c r="R96" s="121">
        <f>'Lead PI'!R96</f>
        <v>7.8200000000000006E-2</v>
      </c>
      <c r="S96" s="3"/>
      <c r="T96" s="99">
        <f>T88*R96</f>
        <v>0</v>
      </c>
      <c r="U96" s="100"/>
      <c r="V96" s="121">
        <f>'Lead PI'!V96</f>
        <v>7.8200000000000006E-2</v>
      </c>
      <c r="W96" s="3"/>
      <c r="X96" s="99">
        <f>X88*V96</f>
        <v>0</v>
      </c>
      <c r="Y96" s="100"/>
      <c r="Z96" s="121">
        <f>'Lead PI'!Z96</f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15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15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15">
      <c r="A99" s="11" t="s">
        <v>40</v>
      </c>
      <c r="B99" s="29"/>
      <c r="C99" s="7">
        <f>'Lead PI'!C99</f>
        <v>1859</v>
      </c>
      <c r="D99" s="99">
        <f>B99*C99</f>
        <v>0</v>
      </c>
      <c r="E99" s="100"/>
      <c r="F99" s="29"/>
      <c r="G99" s="7">
        <f>'Lead PI'!G99</f>
        <v>2138</v>
      </c>
      <c r="H99" s="99">
        <f>F99*G99</f>
        <v>0</v>
      </c>
      <c r="I99" s="100"/>
      <c r="J99" s="29"/>
      <c r="K99" s="7">
        <f>'Lead PI'!K99</f>
        <v>2458</v>
      </c>
      <c r="L99" s="99">
        <f>J99*K99</f>
        <v>0</v>
      </c>
      <c r="M99" s="100"/>
      <c r="N99" s="29"/>
      <c r="O99" s="7">
        <f>'Lead PI'!O99</f>
        <v>2827</v>
      </c>
      <c r="P99" s="99">
        <f>N99*O99</f>
        <v>0</v>
      </c>
      <c r="Q99" s="100"/>
      <c r="R99" s="29"/>
      <c r="S99" s="7">
        <f>'Lead PI'!S99</f>
        <v>3251</v>
      </c>
      <c r="T99" s="99">
        <f>R99*S99</f>
        <v>0</v>
      </c>
      <c r="U99" s="100"/>
      <c r="V99" s="29"/>
      <c r="W99" s="7">
        <f>'Lead PI'!W99</f>
        <v>3251</v>
      </c>
      <c r="X99" s="99">
        <f>V99*W99</f>
        <v>0</v>
      </c>
      <c r="Y99" s="100"/>
      <c r="Z99" s="29"/>
      <c r="AA99" s="7">
        <f>'Lead PI'!AA99</f>
        <v>3251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15">
      <c r="A100" s="11" t="s">
        <v>41</v>
      </c>
      <c r="B100" s="29"/>
      <c r="C100" s="7">
        <f>'Lead PI'!C100</f>
        <v>2602</v>
      </c>
      <c r="D100" s="99">
        <f>B100*C100</f>
        <v>0</v>
      </c>
      <c r="E100" s="100"/>
      <c r="F100" s="29"/>
      <c r="G100" s="7">
        <f>'Lead PI'!G100</f>
        <v>2993</v>
      </c>
      <c r="H100" s="99">
        <f>F100*G100</f>
        <v>0</v>
      </c>
      <c r="I100" s="100"/>
      <c r="J100" s="29"/>
      <c r="K100" s="7">
        <f>'Lead PI'!K100</f>
        <v>3442</v>
      </c>
      <c r="L100" s="99">
        <f>J100*K100</f>
        <v>0</v>
      </c>
      <c r="M100" s="100"/>
      <c r="N100" s="29"/>
      <c r="O100" s="7">
        <f>'Lead PI'!O100</f>
        <v>3958</v>
      </c>
      <c r="P100" s="99">
        <f>N100*O100</f>
        <v>0</v>
      </c>
      <c r="Q100" s="100"/>
      <c r="R100" s="29"/>
      <c r="S100" s="7">
        <f>'Lead PI'!S100</f>
        <v>4552</v>
      </c>
      <c r="T100" s="99">
        <f>R100*S100</f>
        <v>0</v>
      </c>
      <c r="U100" s="100"/>
      <c r="V100" s="29"/>
      <c r="W100" s="7">
        <f>'Lead PI'!W100</f>
        <v>4552</v>
      </c>
      <c r="X100" s="99">
        <f>V100*W100</f>
        <v>0</v>
      </c>
      <c r="Y100" s="100"/>
      <c r="Z100" s="29"/>
      <c r="AA100" s="7">
        <f>'Lead PI'!AA100</f>
        <v>4552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15">
      <c r="A101" s="11" t="s">
        <v>130</v>
      </c>
      <c r="B101" s="29"/>
      <c r="C101" s="7">
        <f>'Lead PI'!C101</f>
        <v>1115</v>
      </c>
      <c r="D101" s="99">
        <f>B101*C101</f>
        <v>0</v>
      </c>
      <c r="E101" s="100"/>
      <c r="F101" s="29"/>
      <c r="G101" s="7">
        <f>'Lead PI'!G101</f>
        <v>1283</v>
      </c>
      <c r="H101" s="99">
        <f>F101*G101</f>
        <v>0</v>
      </c>
      <c r="I101" s="100"/>
      <c r="J101" s="29"/>
      <c r="K101" s="7">
        <f>'Lead PI'!K101</f>
        <v>1475</v>
      </c>
      <c r="L101" s="99">
        <f>J101*K101</f>
        <v>0</v>
      </c>
      <c r="M101" s="100"/>
      <c r="N101" s="29"/>
      <c r="O101" s="7">
        <f>'Lead PI'!O101</f>
        <v>1696</v>
      </c>
      <c r="P101" s="99">
        <f>N101*O101</f>
        <v>0</v>
      </c>
      <c r="Q101" s="100"/>
      <c r="R101" s="29"/>
      <c r="S101" s="7">
        <f>'Lead PI'!S101</f>
        <v>1951</v>
      </c>
      <c r="T101" s="99">
        <f>R101*S101</f>
        <v>0</v>
      </c>
      <c r="U101" s="100"/>
      <c r="V101" s="29"/>
      <c r="W101" s="7">
        <f>'Lead PI'!W101</f>
        <v>1951</v>
      </c>
      <c r="X101" s="99">
        <f>V101*W101</f>
        <v>0</v>
      </c>
      <c r="Y101" s="100"/>
      <c r="Z101" s="29"/>
      <c r="AA101" s="7">
        <f>'Lead PI'!AA101</f>
        <v>1951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15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15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15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15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15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">
      <c r="A107" s="120" t="s">
        <v>158</v>
      </c>
      <c r="B107" s="9" t="s">
        <v>162</v>
      </c>
      <c r="C107" s="3" t="s">
        <v>164</v>
      </c>
      <c r="D107" s="14"/>
      <c r="E107" s="51"/>
      <c r="F107" s="9" t="s">
        <v>162</v>
      </c>
      <c r="G107" s="3" t="s">
        <v>164</v>
      </c>
      <c r="H107" s="14"/>
      <c r="I107" s="51"/>
      <c r="J107" s="9" t="s">
        <v>162</v>
      </c>
      <c r="K107" s="3" t="s">
        <v>164</v>
      </c>
      <c r="L107" s="14"/>
      <c r="M107" s="51"/>
      <c r="N107" s="9" t="s">
        <v>162</v>
      </c>
      <c r="O107" s="3" t="s">
        <v>164</v>
      </c>
      <c r="P107" s="14"/>
      <c r="Q107" s="51"/>
      <c r="R107" s="9" t="s">
        <v>162</v>
      </c>
      <c r="S107" s="3" t="s">
        <v>164</v>
      </c>
      <c r="T107" s="14"/>
      <c r="U107" s="51"/>
      <c r="V107" s="9" t="s">
        <v>162</v>
      </c>
      <c r="W107" s="3" t="s">
        <v>164</v>
      </c>
      <c r="X107" s="14"/>
      <c r="Y107" s="51"/>
      <c r="Z107" s="9" t="s">
        <v>162</v>
      </c>
      <c r="AA107" s="3" t="s">
        <v>164</v>
      </c>
      <c r="AB107" s="14"/>
      <c r="AC107" s="51"/>
      <c r="AD107" s="14"/>
    </row>
    <row r="108" spans="1:30" ht="13.25" customHeight="1" x14ac:dyDescent="0.15">
      <c r="A108" s="25" t="s">
        <v>163</v>
      </c>
      <c r="B108" s="28"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3.25" customHeight="1" x14ac:dyDescent="0.15">
      <c r="A109" s="77" t="s">
        <v>170</v>
      </c>
      <c r="B109" s="127">
        <v>106.32</v>
      </c>
      <c r="C109" s="29"/>
      <c r="D109" s="99">
        <f t="shared" si="70"/>
        <v>0</v>
      </c>
      <c r="E109" s="100"/>
      <c r="F109" s="76">
        <f>B109*(1+$B$9)</f>
        <v>112.6992</v>
      </c>
      <c r="G109" s="29"/>
      <c r="H109" s="99">
        <f t="shared" si="71"/>
        <v>0</v>
      </c>
      <c r="I109" s="100"/>
      <c r="J109" s="76">
        <f>F109*(1+$B$9)</f>
        <v>119.46115200000001</v>
      </c>
      <c r="K109" s="29"/>
      <c r="L109" s="99">
        <f t="shared" si="72"/>
        <v>0</v>
      </c>
      <c r="M109" s="100"/>
      <c r="N109" s="76">
        <f>J109*(1+$B$9)</f>
        <v>126.62882112000003</v>
      </c>
      <c r="O109" s="29"/>
      <c r="P109" s="99">
        <f t="shared" si="73"/>
        <v>0</v>
      </c>
      <c r="Q109" s="100"/>
      <c r="R109" s="76">
        <f>N109*(1+$B$9)</f>
        <v>134.22655038720004</v>
      </c>
      <c r="S109" s="29"/>
      <c r="T109" s="99">
        <f t="shared" si="74"/>
        <v>0</v>
      </c>
      <c r="U109" s="100"/>
      <c r="V109" s="76">
        <f>R109*(1+$B$9)</f>
        <v>142.28014341043203</v>
      </c>
      <c r="W109" s="29"/>
      <c r="X109" s="99">
        <f t="shared" si="75"/>
        <v>0</v>
      </c>
      <c r="Y109" s="100"/>
      <c r="Z109" s="76">
        <f>V109*(1+$B$9)</f>
        <v>150.81695201505795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25" customHeight="1" x14ac:dyDescent="0.15">
      <c r="A110" s="84" t="s">
        <v>177</v>
      </c>
      <c r="B110" s="127">
        <v>15</v>
      </c>
      <c r="C110" s="29"/>
      <c r="D110" s="99">
        <f t="shared" si="70"/>
        <v>0</v>
      </c>
      <c r="E110" s="100"/>
      <c r="F110" s="76">
        <f>$B$110</f>
        <v>15</v>
      </c>
      <c r="G110" s="29"/>
      <c r="H110" s="99">
        <f t="shared" si="71"/>
        <v>0</v>
      </c>
      <c r="I110" s="100"/>
      <c r="J110" s="76">
        <f>$B$110</f>
        <v>15</v>
      </c>
      <c r="K110" s="29"/>
      <c r="L110" s="99">
        <f t="shared" si="72"/>
        <v>0</v>
      </c>
      <c r="M110" s="100"/>
      <c r="N110" s="76">
        <f>$B$110</f>
        <v>15</v>
      </c>
      <c r="O110" s="29"/>
      <c r="P110" s="99">
        <f t="shared" si="73"/>
        <v>0</v>
      </c>
      <c r="Q110" s="100"/>
      <c r="R110" s="76">
        <f>$B$110</f>
        <v>15</v>
      </c>
      <c r="S110" s="29"/>
      <c r="T110" s="99">
        <f t="shared" si="74"/>
        <v>0</v>
      </c>
      <c r="U110" s="100"/>
      <c r="V110" s="76">
        <f>$B$110</f>
        <v>15</v>
      </c>
      <c r="W110" s="29"/>
      <c r="X110" s="99">
        <f t="shared" si="75"/>
        <v>0</v>
      </c>
      <c r="Y110" s="100"/>
      <c r="Z110" s="76">
        <f>$B$110</f>
        <v>15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16.5" customHeight="1" x14ac:dyDescent="0.15">
      <c r="A111" s="107"/>
      <c r="B111" s="76" t="s">
        <v>39</v>
      </c>
      <c r="C111" s="124" t="s">
        <v>161</v>
      </c>
      <c r="D111" s="99"/>
      <c r="E111" s="100"/>
      <c r="F111" s="28" t="s">
        <v>39</v>
      </c>
      <c r="G111" s="124" t="s">
        <v>161</v>
      </c>
      <c r="H111" s="99"/>
      <c r="I111" s="100"/>
      <c r="J111" s="28" t="s">
        <v>39</v>
      </c>
      <c r="K111" s="124" t="s">
        <v>161</v>
      </c>
      <c r="L111" s="99"/>
      <c r="M111" s="100"/>
      <c r="N111" s="28" t="s">
        <v>39</v>
      </c>
      <c r="O111" s="124" t="s">
        <v>161</v>
      </c>
      <c r="P111" s="99"/>
      <c r="Q111" s="100"/>
      <c r="R111" s="28" t="s">
        <v>39</v>
      </c>
      <c r="S111" s="124" t="s">
        <v>161</v>
      </c>
      <c r="T111" s="99"/>
      <c r="U111" s="100"/>
      <c r="V111" s="28" t="s">
        <v>39</v>
      </c>
      <c r="W111" s="124" t="s">
        <v>161</v>
      </c>
      <c r="X111" s="99"/>
      <c r="Y111" s="100"/>
      <c r="Z111" s="28" t="s">
        <v>39</v>
      </c>
      <c r="AA111" s="124" t="s">
        <v>161</v>
      </c>
      <c r="AB111" s="99"/>
      <c r="AC111" s="87"/>
      <c r="AD111" s="23"/>
    </row>
    <row r="112" spans="1:30" ht="18.75" customHeight="1" x14ac:dyDescent="0.15">
      <c r="A112" s="107" t="s">
        <v>160</v>
      </c>
      <c r="B112" s="76">
        <f>42+180+150+151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3.25" customHeight="1" x14ac:dyDescent="0.15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15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15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15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15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15">
      <c r="A118" s="33" t="s">
        <v>159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15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15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15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15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15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15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15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15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15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15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15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15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15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15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15">
      <c r="A133" s="10" t="s">
        <v>179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15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15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15">
      <c r="A136" s="10" t="s">
        <v>151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15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15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15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15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15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15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15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15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B25B860C-8076-432A-96F8-A98827519A43}"/>
    <hyperlink ref="A4" r:id="rId2" xr:uid="{AEAB5F70-A1F2-47E9-829E-D36E52E7173D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141"/>
  <sheetViews>
    <sheetView topLeftCell="A25" zoomScale="110" zoomScaleNormal="110" zoomScalePageLayoutView="110" workbookViewId="0">
      <selection activeCell="A36" sqref="A36"/>
    </sheetView>
  </sheetViews>
  <sheetFormatPr baseColWidth="10" defaultColWidth="0" defaultRowHeight="12.75" customHeight="1" zeroHeight="1" x14ac:dyDescent="0.15"/>
  <cols>
    <col min="1" max="1" width="29.5" style="11" customWidth="1"/>
    <col min="2" max="2" width="8.5" style="11" customWidth="1"/>
    <col min="3" max="3" width="9.33203125" style="11" bestFit="1" customWidth="1"/>
    <col min="4" max="4" width="8.6640625" style="11" customWidth="1"/>
    <col min="5" max="5" width="0.5" style="11" customWidth="1"/>
    <col min="6" max="6" width="9.33203125" style="11" bestFit="1" customWidth="1"/>
    <col min="7" max="7" width="8" style="11" bestFit="1" customWidth="1"/>
    <col min="8" max="8" width="8.6640625" style="11" customWidth="1"/>
    <col min="9" max="9" width="0.5" style="11" customWidth="1"/>
    <col min="10" max="10" width="8.5" style="11" bestFit="1" customWidth="1"/>
    <col min="11" max="11" width="8" style="11" bestFit="1" customWidth="1"/>
    <col min="12" max="12" width="8.6640625" style="11" customWidth="1"/>
    <col min="13" max="13" width="0.5" style="11" customWidth="1"/>
    <col min="14" max="14" width="8.5" style="11" customWidth="1"/>
    <col min="15" max="15" width="7.5" style="11" customWidth="1"/>
    <col min="16" max="16" width="8.6640625" style="11" customWidth="1"/>
    <col min="17" max="17" width="0.5" style="11" customWidth="1"/>
    <col min="18" max="18" width="10" style="11" customWidth="1"/>
    <col min="19" max="19" width="8" style="11" customWidth="1"/>
    <col min="20" max="20" width="8.6640625" style="11" customWidth="1"/>
    <col min="21" max="21" width="0.5" style="11" customWidth="1"/>
    <col min="22" max="22" width="9.5" style="11" customWidth="1"/>
    <col min="23" max="23" width="8" style="11" customWidth="1"/>
    <col min="24" max="24" width="8.6640625" style="11" customWidth="1"/>
    <col min="25" max="25" width="0.5" style="11" customWidth="1"/>
    <col min="26" max="26" width="9.5" style="11" customWidth="1"/>
    <col min="27" max="27" width="8" style="11" customWidth="1"/>
    <col min="28" max="28" width="8.6640625" style="11" customWidth="1"/>
    <col min="29" max="29" width="0.5" style="11" customWidth="1"/>
    <col min="30" max="30" width="10.1640625" style="11" bestFit="1" customWidth="1"/>
    <col min="31" max="31" width="8.5" style="11" hidden="1" customWidth="1"/>
    <col min="32" max="32" width="1.33203125" style="11" hidden="1" customWidth="1"/>
    <col min="33" max="35" width="8.5" style="11" hidden="1" customWidth="1"/>
    <col min="36" max="16384" width="8.6640625" style="11" hidden="1"/>
  </cols>
  <sheetData>
    <row r="1" spans="1:30" ht="12.75" customHeight="1" x14ac:dyDescent="0.15">
      <c r="A1" s="135" t="s">
        <v>56</v>
      </c>
      <c r="B1" s="135" t="str">
        <f>IF(ISBLANK('Lead PI'!$B$1),"",'Lead PI'!$B$1)</f>
        <v/>
      </c>
      <c r="C1" s="135"/>
      <c r="D1" s="10"/>
      <c r="E1" s="47"/>
      <c r="F1" s="10"/>
      <c r="G1" s="10"/>
      <c r="H1" s="10"/>
      <c r="I1" s="53"/>
      <c r="J1" s="10"/>
      <c r="K1" s="10"/>
      <c r="L1" s="10"/>
      <c r="M1" s="47"/>
      <c r="N1" s="10"/>
      <c r="O1" s="10"/>
      <c r="P1" s="10"/>
      <c r="Q1" s="47"/>
      <c r="R1" s="10"/>
      <c r="S1" s="10"/>
      <c r="T1" s="10"/>
      <c r="U1" s="47"/>
      <c r="V1" s="10"/>
      <c r="W1" s="10"/>
      <c r="X1" s="10"/>
      <c r="Y1" s="47"/>
      <c r="Z1" s="10"/>
      <c r="AA1" s="10"/>
      <c r="AB1" s="10"/>
      <c r="AC1" s="47"/>
    </row>
    <row r="2" spans="1:30" ht="12.75" customHeight="1" x14ac:dyDescent="0.15">
      <c r="A2" s="1"/>
      <c r="C2" s="10"/>
      <c r="D2" s="10"/>
      <c r="E2" s="47"/>
      <c r="F2" s="10"/>
      <c r="G2" s="10"/>
      <c r="H2" s="10"/>
      <c r="I2" s="53"/>
      <c r="J2" s="10"/>
      <c r="K2" s="10"/>
      <c r="L2" s="10"/>
      <c r="M2" s="47"/>
      <c r="N2" s="10"/>
      <c r="O2" s="10"/>
      <c r="P2" s="10"/>
      <c r="Q2" s="47"/>
      <c r="R2" s="10"/>
      <c r="S2" s="10"/>
      <c r="T2" s="10"/>
      <c r="U2" s="47"/>
      <c r="V2" s="10"/>
      <c r="W2" s="10"/>
      <c r="X2" s="10"/>
      <c r="Y2" s="47"/>
      <c r="Z2" s="10"/>
      <c r="AA2" s="10"/>
      <c r="AB2" s="10"/>
      <c r="AC2" s="47"/>
    </row>
    <row r="3" spans="1:30" ht="12.75" customHeight="1" x14ac:dyDescent="0.15">
      <c r="A3" s="118" t="s">
        <v>166</v>
      </c>
      <c r="B3" s="135" t="str">
        <f>IF(ISBLANK('Lead PI'!$B$3),"",'Lead PI'!$B$3)</f>
        <v/>
      </c>
      <c r="C3" s="12"/>
      <c r="D3" s="12"/>
      <c r="E3" s="47"/>
      <c r="F3" s="17"/>
      <c r="G3" s="12"/>
      <c r="H3" s="12"/>
      <c r="I3" s="53"/>
      <c r="J3" s="12"/>
      <c r="K3" s="12"/>
      <c r="L3" s="12"/>
      <c r="M3" s="47"/>
      <c r="N3" s="12"/>
      <c r="O3" s="12"/>
      <c r="P3" s="12"/>
      <c r="Q3" s="47"/>
      <c r="R3" s="12"/>
      <c r="S3" s="12"/>
      <c r="T3" s="12"/>
      <c r="U3" s="47"/>
      <c r="V3" s="12"/>
      <c r="W3" s="12"/>
      <c r="X3" s="12"/>
      <c r="Y3" s="47"/>
      <c r="Z3" s="12"/>
      <c r="AA3" s="12"/>
      <c r="AB3" s="12"/>
      <c r="AC3" s="47"/>
    </row>
    <row r="4" spans="1:30" ht="12.75" customHeight="1" x14ac:dyDescent="0.15">
      <c r="A4" s="1"/>
      <c r="B4" s="54"/>
      <c r="C4" s="12"/>
      <c r="D4" s="12"/>
      <c r="E4" s="47"/>
      <c r="G4" s="12"/>
      <c r="H4" s="12"/>
      <c r="I4" s="53"/>
      <c r="J4" s="12"/>
      <c r="K4" s="12"/>
      <c r="L4" s="12"/>
      <c r="M4" s="47"/>
      <c r="N4" s="12"/>
      <c r="O4" s="12"/>
      <c r="P4" s="12"/>
      <c r="Q4" s="47"/>
      <c r="R4" s="12"/>
      <c r="S4" s="12"/>
      <c r="T4" s="12"/>
      <c r="U4" s="47"/>
      <c r="V4" s="12"/>
      <c r="W4" s="12"/>
      <c r="X4" s="12"/>
      <c r="Y4" s="47"/>
      <c r="Z4" s="12"/>
      <c r="AA4" s="12"/>
      <c r="AB4" s="12"/>
      <c r="AC4" s="47"/>
    </row>
    <row r="5" spans="1:30" ht="12.75" customHeight="1" x14ac:dyDescent="0.15">
      <c r="A5" s="2"/>
      <c r="B5" s="54"/>
      <c r="C5" s="12"/>
      <c r="D5" s="12"/>
      <c r="E5" s="47"/>
      <c r="G5" s="12"/>
      <c r="H5" s="12"/>
      <c r="I5" s="53"/>
      <c r="J5" s="12"/>
      <c r="K5" s="12"/>
      <c r="L5" s="12"/>
      <c r="M5" s="47"/>
      <c r="N5" s="12"/>
      <c r="O5" s="12"/>
      <c r="P5" s="12"/>
      <c r="Q5" s="47"/>
      <c r="R5" s="12"/>
      <c r="S5" s="12"/>
      <c r="T5" s="12"/>
      <c r="U5" s="47"/>
      <c r="V5" s="12"/>
      <c r="W5" s="12"/>
      <c r="X5" s="12"/>
      <c r="Y5" s="47"/>
      <c r="Z5" s="12"/>
      <c r="AA5" s="12"/>
      <c r="AB5" s="12"/>
      <c r="AC5" s="47"/>
    </row>
    <row r="6" spans="1:30" ht="12.75" customHeight="1" x14ac:dyDescent="0.15">
      <c r="C6" s="3" t="str">
        <f>'Lead PI'!C10</f>
        <v>FY26</v>
      </c>
      <c r="D6" s="3"/>
      <c r="E6" s="49"/>
      <c r="G6" s="3" t="str">
        <f>'Lead PI'!G10</f>
        <v>FY27</v>
      </c>
      <c r="H6" s="3"/>
      <c r="I6" s="49"/>
      <c r="K6" s="3" t="str">
        <f>'Lead PI'!K10</f>
        <v>FY28</v>
      </c>
      <c r="L6" s="3"/>
      <c r="M6" s="49"/>
      <c r="O6" s="3" t="str">
        <f>'Lead PI'!O10</f>
        <v>FY29</v>
      </c>
      <c r="P6" s="3"/>
      <c r="Q6" s="49"/>
      <c r="S6" s="3" t="str">
        <f>'Lead PI'!S10</f>
        <v>FY30</v>
      </c>
      <c r="T6" s="3"/>
      <c r="U6" s="49"/>
      <c r="W6" s="3" t="str">
        <f>'Lead PI'!W10</f>
        <v>FY31</v>
      </c>
      <c r="X6" s="3"/>
      <c r="Y6" s="49"/>
      <c r="AA6" s="3" t="str">
        <f>'Lead PI'!AA10</f>
        <v>FY32</v>
      </c>
      <c r="AB6" s="3"/>
      <c r="AC6" s="47"/>
      <c r="AD6" s="3" t="s">
        <v>7</v>
      </c>
    </row>
    <row r="7" spans="1:30" ht="12.75" customHeight="1" x14ac:dyDescent="0.15">
      <c r="B7" s="18" t="s">
        <v>8</v>
      </c>
      <c r="C7" s="20">
        <f>'Lead PI'!C11</f>
        <v>0</v>
      </c>
      <c r="D7" s="18"/>
      <c r="E7" s="47"/>
      <c r="F7" s="18" t="s">
        <v>8</v>
      </c>
      <c r="G7" s="20">
        <f>'Lead PI'!G11</f>
        <v>0</v>
      </c>
      <c r="H7" s="18"/>
      <c r="I7" s="53"/>
      <c r="J7" s="18" t="s">
        <v>8</v>
      </c>
      <c r="K7" s="20">
        <f>'Lead PI'!K11</f>
        <v>0</v>
      </c>
      <c r="L7" s="18"/>
      <c r="M7" s="47"/>
      <c r="N7" s="18" t="s">
        <v>8</v>
      </c>
      <c r="O7" s="20">
        <f>'Lead PI'!O11</f>
        <v>0</v>
      </c>
      <c r="P7" s="18"/>
      <c r="Q7" s="47"/>
      <c r="R7" s="18" t="s">
        <v>8</v>
      </c>
      <c r="S7" s="20">
        <f>'Lead PI'!S11</f>
        <v>0</v>
      </c>
      <c r="T7" s="18"/>
      <c r="U7" s="47"/>
      <c r="V7" s="18" t="s">
        <v>8</v>
      </c>
      <c r="W7" s="20">
        <f>'Lead PI'!W11</f>
        <v>0</v>
      </c>
      <c r="X7" s="18"/>
      <c r="Y7" s="47"/>
      <c r="Z7" s="18" t="s">
        <v>8</v>
      </c>
      <c r="AA7" s="20">
        <f>'Lead PI'!AA11</f>
        <v>0</v>
      </c>
      <c r="AB7" s="18"/>
      <c r="AC7" s="47"/>
      <c r="AD7" s="20"/>
    </row>
    <row r="8" spans="1:30" ht="12.75" customHeight="1" x14ac:dyDescent="0.15">
      <c r="B8" s="18" t="s">
        <v>9</v>
      </c>
      <c r="C8" s="20">
        <f>'Lead PI'!C12</f>
        <v>0</v>
      </c>
      <c r="D8" s="18"/>
      <c r="E8" s="47"/>
      <c r="F8" s="18" t="s">
        <v>9</v>
      </c>
      <c r="G8" s="20">
        <f>'Lead PI'!G12</f>
        <v>0</v>
      </c>
      <c r="H8" s="18"/>
      <c r="I8" s="53"/>
      <c r="J8" s="18" t="s">
        <v>9</v>
      </c>
      <c r="K8" s="20">
        <f>'Lead PI'!K12</f>
        <v>0</v>
      </c>
      <c r="L8" s="18"/>
      <c r="M8" s="47"/>
      <c r="N8" s="18" t="s">
        <v>9</v>
      </c>
      <c r="O8" s="20">
        <f>'Lead PI'!O12</f>
        <v>0</v>
      </c>
      <c r="P8" s="18"/>
      <c r="Q8" s="47"/>
      <c r="R8" s="18" t="s">
        <v>9</v>
      </c>
      <c r="S8" s="20">
        <f>'Lead PI'!S12</f>
        <v>0</v>
      </c>
      <c r="T8" s="18"/>
      <c r="U8" s="47"/>
      <c r="V8" s="18" t="s">
        <v>9</v>
      </c>
      <c r="W8" s="20">
        <f>'Lead PI'!W12</f>
        <v>0</v>
      </c>
      <c r="X8" s="18"/>
      <c r="Y8" s="47"/>
      <c r="Z8" s="18" t="s">
        <v>9</v>
      </c>
      <c r="AA8" s="20">
        <f>'Lead PI'!AA12</f>
        <v>0</v>
      </c>
      <c r="AB8" s="18"/>
      <c r="AC8" s="47"/>
      <c r="AD8" s="20"/>
    </row>
    <row r="9" spans="1:30" ht="12.75" customHeight="1" x14ac:dyDescent="0.15">
      <c r="A9" s="8" t="s">
        <v>10</v>
      </c>
      <c r="B9" s="11" t="s">
        <v>11</v>
      </c>
      <c r="D9" s="3">
        <f>ROUND((C8-C7)/30,0)</f>
        <v>0</v>
      </c>
      <c r="E9" s="47"/>
      <c r="F9" s="11" t="s">
        <v>11</v>
      </c>
      <c r="H9" s="3">
        <f>ROUND((G8-G7)/30,0)</f>
        <v>0</v>
      </c>
      <c r="I9" s="53"/>
      <c r="J9" s="11" t="s">
        <v>11</v>
      </c>
      <c r="L9" s="3">
        <f>ROUND((K8-K7)/30,0)</f>
        <v>0</v>
      </c>
      <c r="M9" s="47"/>
      <c r="N9" s="11" t="s">
        <v>11</v>
      </c>
      <c r="P9" s="3">
        <f>ROUND((O8-O7)/30,0)</f>
        <v>0</v>
      </c>
      <c r="Q9" s="47"/>
      <c r="R9" s="11" t="s">
        <v>11</v>
      </c>
      <c r="T9" s="3">
        <f>ROUND((S8-S7)/30,0)</f>
        <v>0</v>
      </c>
      <c r="U9" s="47"/>
      <c r="V9" s="11" t="s">
        <v>11</v>
      </c>
      <c r="X9" s="3">
        <f>ROUND((W8-W7)/30,0)</f>
        <v>0</v>
      </c>
      <c r="Y9" s="47"/>
      <c r="Z9" s="11" t="s">
        <v>11</v>
      </c>
      <c r="AB9" s="3">
        <f>ROUND((AA8-AA7)/30,0)</f>
        <v>0</v>
      </c>
      <c r="AC9" s="47"/>
      <c r="AD9" s="3">
        <f>ROUND((D9+H9+L9+P9+T9+X9+AB9),0)</f>
        <v>0</v>
      </c>
    </row>
    <row r="10" spans="1:30" ht="12.75" customHeight="1" x14ac:dyDescent="0.15">
      <c r="A10" s="8" t="s">
        <v>105</v>
      </c>
      <c r="B10" s="8"/>
      <c r="C10" s="8"/>
      <c r="D10" s="8"/>
      <c r="E10" s="47"/>
      <c r="F10" s="8"/>
      <c r="G10" s="8"/>
      <c r="H10" s="8"/>
      <c r="I10" s="53"/>
      <c r="J10" s="8"/>
      <c r="K10" s="8"/>
      <c r="L10" s="8"/>
      <c r="M10" s="47"/>
      <c r="N10" s="8"/>
      <c r="O10" s="8"/>
      <c r="P10" s="8"/>
      <c r="Q10" s="47"/>
      <c r="R10" s="8"/>
      <c r="S10" s="8"/>
      <c r="T10" s="8"/>
      <c r="U10" s="47"/>
      <c r="V10" s="8"/>
      <c r="W10" s="8"/>
      <c r="X10" s="8"/>
      <c r="Y10" s="47"/>
      <c r="Z10" s="8"/>
      <c r="AA10" s="8"/>
      <c r="AB10" s="8"/>
      <c r="AC10" s="47"/>
      <c r="AD10" s="15"/>
    </row>
    <row r="11" spans="1:30" ht="12.75" customHeight="1" x14ac:dyDescent="0.15">
      <c r="A11" s="60" t="s">
        <v>15</v>
      </c>
      <c r="B11" s="43"/>
      <c r="C11" s="42"/>
      <c r="D11" s="44">
        <f>SUM('Lead PI'!D27+'PI Two'!D27+'PI Three'!D27+'PI Four'!D27+'PI Five'!D27+'PI Six'!D27+'PI Seven'!D27+'PI Eight'!D27+'PI Nine'!D27+'PI Ten'!D27)</f>
        <v>0</v>
      </c>
      <c r="E11" s="47"/>
      <c r="F11" s="39"/>
      <c r="G11" s="42"/>
      <c r="H11" s="44">
        <f>SUM('Lead PI'!H27+'PI Two'!H27+'PI Three'!H27+'PI Four'!H27+'PI Five'!H27+'PI Six'!H27+'PI Seven'!H27+'PI Eight'!H27+'PI Nine'!H27+'PI Ten'!H27)</f>
        <v>0</v>
      </c>
      <c r="I11" s="53"/>
      <c r="J11" s="39"/>
      <c r="K11" s="42"/>
      <c r="L11" s="44">
        <f>SUM('Lead PI'!L27+'PI Two'!L27+'PI Three'!L27+'PI Four'!L27+'PI Five'!L27+'PI Six'!L27+'PI Seven'!L27+'PI Eight'!L27+'PI Nine'!L27+'PI Ten'!L27)</f>
        <v>0</v>
      </c>
      <c r="M11" s="47"/>
      <c r="N11" s="36"/>
      <c r="O11" s="42"/>
      <c r="P11" s="44">
        <f>SUM('Lead PI'!P27+'PI Two'!P27+'PI Three'!P27+'PI Four'!P27+'PI Five'!P27+'PI Six'!P27+'PI Seven'!P27+'PI Eight'!P27+'PI Nine'!P27+'PI Ten'!P27)</f>
        <v>0</v>
      </c>
      <c r="Q11" s="47"/>
      <c r="R11" s="36"/>
      <c r="S11" s="42"/>
      <c r="T11" s="44">
        <f>SUM('Lead PI'!T27+'PI Two'!T27+'PI Three'!T27+'PI Four'!T27+'PI Five'!T27+'PI Six'!T27+'PI Seven'!T27+'PI Eight'!T27+'PI Nine'!T27+'PI Ten'!T27)</f>
        <v>0</v>
      </c>
      <c r="U11" s="47"/>
      <c r="V11" s="36"/>
      <c r="W11" s="42"/>
      <c r="X11" s="44">
        <f>SUM('Lead PI'!X27+'PI Two'!X27+'PI Three'!X27+'PI Four'!X27+'PI Five'!X27+'PI Six'!X27+'PI Seven'!X27+'PI Eight'!X27+'PI Nine'!X27+'PI Ten'!X27)</f>
        <v>0</v>
      </c>
      <c r="Y11" s="47"/>
      <c r="Z11" s="36"/>
      <c r="AA11" s="42"/>
      <c r="AB11" s="44">
        <f>SUM('Lead PI'!AB27+'PI Two'!AB27+'PI Three'!AB27+'PI Four'!AB27+'PI Five'!AB27+'PI Six'!AB27+'PI Seven'!AB27+'PI Eight'!AB27+'PI Nine'!AB27+'PI Ten'!AB27)</f>
        <v>0</v>
      </c>
      <c r="AC11" s="47"/>
      <c r="AD11" s="44">
        <f t="shared" ref="AD11:AD18" si="0">SUM(D11,H11,L11,P11,T11,X11,AB11)</f>
        <v>0</v>
      </c>
    </row>
    <row r="12" spans="1:30" ht="12.75" customHeight="1" x14ac:dyDescent="0.15">
      <c r="A12" s="60" t="s">
        <v>107</v>
      </c>
      <c r="B12" s="43"/>
      <c r="C12" s="42"/>
      <c r="D12" s="44">
        <f>SUM('Lead PI'!D34+'PI Two'!D34+'PI Three'!D34+'PI Four'!D34+'PI Five'!D34+'PI Six'!D34+'PI Seven'!D34+'PI Eight'!D34+'PI Nine'!D34+'PI Ten'!D34)</f>
        <v>0</v>
      </c>
      <c r="E12" s="47"/>
      <c r="F12" s="39"/>
      <c r="G12" s="42"/>
      <c r="H12" s="44">
        <f>SUM('Lead PI'!H34+'PI Two'!H34+'PI Three'!H34+'PI Four'!H34+'PI Five'!H34+'PI Six'!H34+'PI Seven'!H34+'PI Eight'!H34+'PI Nine'!H34+'PI Ten'!H34)</f>
        <v>0</v>
      </c>
      <c r="I12" s="53"/>
      <c r="J12" s="39"/>
      <c r="K12" s="42"/>
      <c r="L12" s="44">
        <f>SUM('Lead PI'!L34+'PI Two'!L34+'PI Three'!L34+'PI Four'!L34+'PI Five'!L34+'PI Six'!L34+'PI Seven'!L34+'PI Eight'!L34+'PI Nine'!L34+'PI Ten'!L34)</f>
        <v>0</v>
      </c>
      <c r="M12" s="47"/>
      <c r="N12" s="36"/>
      <c r="O12" s="42"/>
      <c r="P12" s="44">
        <f>SUM('Lead PI'!P34+'PI Two'!P34+'PI Three'!P34+'PI Four'!P34+'PI Five'!P34+'PI Six'!P34+'PI Seven'!P34+'PI Eight'!P34+'PI Nine'!P34+'PI Ten'!P34)</f>
        <v>0</v>
      </c>
      <c r="Q12" s="47"/>
      <c r="R12" s="36"/>
      <c r="S12" s="42"/>
      <c r="T12" s="44">
        <f>SUM('Lead PI'!T34+'PI Two'!T34+'PI Three'!T34+'PI Four'!T34+'PI Five'!T34+'PI Six'!T34+'PI Seven'!T34+'PI Eight'!T34+'PI Nine'!T34+'PI Ten'!T34)</f>
        <v>0</v>
      </c>
      <c r="U12" s="47"/>
      <c r="V12" s="36"/>
      <c r="W12" s="42"/>
      <c r="X12" s="44">
        <f>SUM('Lead PI'!X34+'PI Two'!X34+'PI Three'!X34+'PI Four'!X34+'PI Five'!X34+'PI Six'!X34+'PI Seven'!X34+'PI Eight'!X34+'PI Nine'!X34+'PI Ten'!X34)</f>
        <v>0</v>
      </c>
      <c r="Y12" s="47"/>
      <c r="Z12" s="36"/>
      <c r="AA12" s="42"/>
      <c r="AB12" s="44">
        <f>SUM('Lead PI'!AB34+'PI Two'!AB34+'PI Three'!AB34+'PI Four'!AB34+'PI Five'!AB34+'PI Six'!AB34+'PI Seven'!AB34+'PI Eight'!AB34+'PI Nine'!AB34+'PI Ten'!AB34)</f>
        <v>0</v>
      </c>
      <c r="AC12" s="47"/>
      <c r="AD12" s="44">
        <f t="shared" si="0"/>
        <v>0</v>
      </c>
    </row>
    <row r="13" spans="1:30" ht="12.75" customHeight="1" x14ac:dyDescent="0.15">
      <c r="A13" s="60" t="s">
        <v>108</v>
      </c>
      <c r="B13" s="43"/>
      <c r="C13" s="42"/>
      <c r="D13" s="44">
        <f>SUM('Lead PI'!D47+'PI Two'!D47+'PI Three'!D47+'PI Four'!D47+'PI Five'!D47+'PI Six'!D47+'PI Seven'!D47+'PI Eight'!D47+'PI Nine'!D47+'PI Ten'!D47)</f>
        <v>0</v>
      </c>
      <c r="E13" s="47"/>
      <c r="F13" s="39"/>
      <c r="G13" s="42"/>
      <c r="H13" s="44">
        <f>SUM('Lead PI'!H47+'PI Two'!H47+'PI Three'!H47+'PI Four'!H47+'PI Five'!H47+'PI Six'!H47+'PI Seven'!H47+'PI Eight'!H47+'PI Nine'!H47+'PI Ten'!H47)</f>
        <v>0</v>
      </c>
      <c r="I13" s="53"/>
      <c r="J13" s="39"/>
      <c r="K13" s="42"/>
      <c r="L13" s="44">
        <f>SUM('Lead PI'!L47+'PI Two'!L47+'PI Three'!L47+'PI Four'!L47+'PI Five'!L47+'PI Six'!L47+'PI Seven'!L47+'PI Eight'!L47+'PI Nine'!L47+'PI Ten'!L47)</f>
        <v>0</v>
      </c>
      <c r="M13" s="47"/>
      <c r="N13" s="36"/>
      <c r="O13" s="42"/>
      <c r="P13" s="44">
        <f>SUM('Lead PI'!P47+'PI Two'!P47+'PI Three'!P47+'PI Four'!P47+'PI Five'!P47+'PI Six'!P47+'PI Seven'!P47+'PI Eight'!P47+'PI Nine'!P47+'PI Ten'!P47)</f>
        <v>0</v>
      </c>
      <c r="Q13" s="47"/>
      <c r="R13" s="36"/>
      <c r="S13" s="42"/>
      <c r="T13" s="44">
        <f>SUM('Lead PI'!T47+'PI Two'!T47+'PI Three'!T47+'PI Four'!T47+'PI Five'!T47+'PI Six'!T47+'PI Seven'!T47+'PI Eight'!T47+'PI Nine'!T47+'PI Ten'!T47)</f>
        <v>0</v>
      </c>
      <c r="U13" s="47"/>
      <c r="V13" s="36"/>
      <c r="W13" s="42"/>
      <c r="X13" s="44">
        <f>SUM('Lead PI'!X47+'PI Two'!X47+'PI Three'!X47+'PI Four'!X47+'PI Five'!X47+'PI Six'!X47+'PI Seven'!X47+'PI Eight'!X47+'PI Nine'!X47+'PI Ten'!X47)</f>
        <v>0</v>
      </c>
      <c r="Y13" s="47"/>
      <c r="Z13" s="36"/>
      <c r="AA13" s="42"/>
      <c r="AB13" s="44">
        <f>SUM('Lead PI'!AB47+'PI Two'!AB47+'PI Three'!AB47+'PI Four'!AB47+'PI Five'!AB47+'PI Six'!AB47+'PI Seven'!AB47+'PI Eight'!AB47+'PI Nine'!AB47+'PI Ten'!AB47)</f>
        <v>0</v>
      </c>
      <c r="AC13" s="47"/>
      <c r="AD13" s="44">
        <f t="shared" si="0"/>
        <v>0</v>
      </c>
    </row>
    <row r="14" spans="1:30" ht="12.75" customHeight="1" x14ac:dyDescent="0.15">
      <c r="A14" s="60" t="s">
        <v>20</v>
      </c>
      <c r="B14" s="43"/>
      <c r="C14" s="42"/>
      <c r="D14" s="44">
        <f>SUM('Lead PI'!D60+'PI Two'!D60+'PI Three'!D60+'PI Four'!D60+'PI Five'!D60+'PI Six'!D60+'PI Seven'!D60+'PI Eight'!D60+'PI Nine'!D60+'PI Ten'!D60)</f>
        <v>0</v>
      </c>
      <c r="E14" s="47"/>
      <c r="F14" s="39"/>
      <c r="G14" s="42"/>
      <c r="H14" s="44">
        <f>SUM('Lead PI'!H60+'PI Two'!H60+'PI Three'!H60+'PI Four'!H60+'PI Five'!H60+'PI Six'!H60+'PI Seven'!H60+'PI Eight'!H60+'PI Nine'!H60+'PI Ten'!H60)</f>
        <v>0</v>
      </c>
      <c r="I14" s="53"/>
      <c r="J14" s="39"/>
      <c r="K14" s="42"/>
      <c r="L14" s="44">
        <f>SUM('Lead PI'!L60+'PI Two'!L60+'PI Three'!L60+'PI Four'!L60+'PI Five'!L60+'PI Six'!L60+'PI Seven'!L60+'PI Eight'!L60+'PI Nine'!L60+'PI Ten'!L60)</f>
        <v>0</v>
      </c>
      <c r="M14" s="47"/>
      <c r="N14" s="36"/>
      <c r="O14" s="42"/>
      <c r="P14" s="44">
        <f>SUM('Lead PI'!P60+'PI Two'!P60+'PI Three'!P60+'PI Four'!P60+'PI Five'!P60+'PI Six'!P60+'PI Seven'!P60+'PI Eight'!P60+'PI Nine'!P60+'PI Ten'!P60)</f>
        <v>0</v>
      </c>
      <c r="Q14" s="47"/>
      <c r="R14" s="36"/>
      <c r="S14" s="42"/>
      <c r="T14" s="44">
        <f>SUM('Lead PI'!T60+'PI Two'!T60+'PI Three'!T60+'PI Four'!T60+'PI Five'!T60+'PI Six'!T60+'PI Seven'!T60+'PI Eight'!T60+'PI Nine'!T60+'PI Ten'!T60)</f>
        <v>0</v>
      </c>
      <c r="U14" s="47"/>
      <c r="V14" s="36"/>
      <c r="W14" s="42"/>
      <c r="X14" s="44">
        <f>SUM('Lead PI'!X60+'PI Two'!X60+'PI Three'!X60+'PI Four'!X60+'PI Five'!X60+'PI Six'!X60+'PI Seven'!X60+'PI Eight'!X60+'PI Nine'!X60+'PI Ten'!X60)</f>
        <v>0</v>
      </c>
      <c r="Y14" s="47"/>
      <c r="Z14" s="36"/>
      <c r="AA14" s="42"/>
      <c r="AB14" s="44">
        <f>SUM('Lead PI'!AB60+'PI Two'!AB60+'PI Three'!AB60+'PI Four'!AB60+'PI Five'!AB60+'PI Six'!AB60+'PI Seven'!AB60+'PI Eight'!AB60+'PI Nine'!AB60+'PI Ten'!AB60)</f>
        <v>0</v>
      </c>
      <c r="AC14" s="47"/>
      <c r="AD14" s="44">
        <f t="shared" si="0"/>
        <v>0</v>
      </c>
    </row>
    <row r="15" spans="1:30" ht="12.75" customHeight="1" x14ac:dyDescent="0.15">
      <c r="A15" s="60" t="s">
        <v>110</v>
      </c>
      <c r="B15" s="43"/>
      <c r="C15" s="42"/>
      <c r="D15" s="44">
        <f>SUM('Lead PI'!D73+'PI Two'!D73+'PI Three'!D73+'PI Four'!D73+'PI Five'!D73+'PI Six'!D73+'PI Seven'!D73+'PI Eight'!D73+'PI Nine'!D73+'PI Ten'!D73)</f>
        <v>0</v>
      </c>
      <c r="E15" s="47"/>
      <c r="F15" s="39"/>
      <c r="G15" s="42"/>
      <c r="H15" s="44">
        <f>SUM('Lead PI'!H73+'PI Two'!H73+'PI Three'!H73+'PI Four'!H73+'PI Five'!H73+'PI Six'!H73+'PI Seven'!H73+'PI Eight'!H73+'PI Nine'!H73+'PI Ten'!H73)</f>
        <v>0</v>
      </c>
      <c r="I15" s="53"/>
      <c r="J15" s="39"/>
      <c r="K15" s="42"/>
      <c r="L15" s="44">
        <f>SUM('Lead PI'!L73+'PI Two'!L73+'PI Three'!L73+'PI Four'!L73+'PI Five'!L73+'PI Six'!L73+'PI Seven'!L73+'PI Eight'!L73+'PI Nine'!L73+'PI Ten'!L73)</f>
        <v>0</v>
      </c>
      <c r="M15" s="47"/>
      <c r="N15" s="36"/>
      <c r="O15" s="42"/>
      <c r="P15" s="44">
        <f>SUM('Lead PI'!P73+'PI Two'!P73+'PI Three'!P73+'PI Four'!P73+'PI Five'!P73+'PI Six'!P73+'PI Seven'!P73+'PI Eight'!P73+'PI Nine'!P73+'PI Ten'!P73)</f>
        <v>0</v>
      </c>
      <c r="Q15" s="47"/>
      <c r="R15" s="36"/>
      <c r="S15" s="42"/>
      <c r="T15" s="44">
        <f>SUM('Lead PI'!T73+'PI Two'!T73+'PI Three'!T73+'PI Four'!T73+'PI Five'!T73+'PI Six'!T73+'PI Seven'!T73+'PI Eight'!T73+'PI Nine'!T73+'PI Ten'!T73)</f>
        <v>0</v>
      </c>
      <c r="U15" s="47"/>
      <c r="V15" s="36"/>
      <c r="W15" s="42"/>
      <c r="X15" s="44">
        <f>SUM('Lead PI'!X73+'PI Two'!X73+'PI Three'!X73+'PI Four'!X73+'PI Five'!X73+'PI Six'!X73+'PI Seven'!X73+'PI Eight'!X73+'PI Nine'!X73+'PI Ten'!X73)</f>
        <v>0</v>
      </c>
      <c r="Y15" s="47"/>
      <c r="Z15" s="36"/>
      <c r="AA15" s="42"/>
      <c r="AB15" s="44">
        <f>SUM('Lead PI'!AB73+'PI Two'!AB73+'PI Three'!AB73+'PI Four'!AB73+'PI Five'!AB73+'PI Six'!AB73+'PI Seven'!AB73+'PI Eight'!AB73+'PI Nine'!AB73+'PI Ten'!AB73)</f>
        <v>0</v>
      </c>
      <c r="AC15" s="47"/>
      <c r="AD15" s="44">
        <f t="shared" si="0"/>
        <v>0</v>
      </c>
    </row>
    <row r="16" spans="1:30" ht="12.75" customHeight="1" x14ac:dyDescent="0.15">
      <c r="A16" s="60" t="s">
        <v>28</v>
      </c>
      <c r="B16" s="45"/>
      <c r="C16" s="42"/>
      <c r="D16" s="44">
        <f>SUM('Lead PI'!D78+'PI Two'!D78+'PI Three'!D78+'PI Four'!D78+'PI Five'!D78+'PI Six'!D78+'PI Seven'!D78+'PI Eight'!D78+'PI Nine'!D78+'PI Ten'!D78)</f>
        <v>0</v>
      </c>
      <c r="E16" s="47"/>
      <c r="F16" s="39"/>
      <c r="G16" s="42"/>
      <c r="H16" s="44">
        <f>SUM('Lead PI'!H78+'PI Two'!H78+'PI Three'!H78+'PI Four'!H78+'PI Five'!H78+'PI Six'!H78+'PI Seven'!H78+'PI Eight'!H78+'PI Nine'!H78+'PI Ten'!H78)</f>
        <v>0</v>
      </c>
      <c r="I16" s="53"/>
      <c r="J16" s="39"/>
      <c r="K16" s="42"/>
      <c r="L16" s="44">
        <f>SUM('Lead PI'!L78+'PI Two'!L78+'PI Three'!L78+'PI Four'!L78+'PI Five'!L78+'PI Six'!L78+'PI Seven'!L78+'PI Eight'!L78+'PI Nine'!L78+'PI Ten'!L78)</f>
        <v>0</v>
      </c>
      <c r="M16" s="47"/>
      <c r="N16" s="36"/>
      <c r="O16" s="42"/>
      <c r="P16" s="44">
        <f>SUM('Lead PI'!P78+'PI Two'!P78+'PI Three'!P78+'PI Four'!P78+'PI Five'!P78+'PI Six'!P78+'PI Seven'!P78+'PI Eight'!P78+'PI Nine'!P78+'PI Ten'!P78)</f>
        <v>0</v>
      </c>
      <c r="Q16" s="47"/>
      <c r="R16" s="36"/>
      <c r="S16" s="42"/>
      <c r="T16" s="44">
        <f>SUM('Lead PI'!T78+'PI Two'!T78+'PI Three'!T78+'PI Four'!T78+'PI Five'!T78+'PI Six'!T78+'PI Seven'!T78+'PI Eight'!T78+'PI Nine'!T78+'PI Ten'!T78)</f>
        <v>0</v>
      </c>
      <c r="U16" s="47"/>
      <c r="V16" s="36"/>
      <c r="W16" s="42"/>
      <c r="X16" s="44">
        <f>SUM('Lead PI'!X78+'PI Two'!X78+'PI Three'!X78+'PI Four'!X78+'PI Five'!X78+'PI Six'!X78+'PI Seven'!X78+'PI Eight'!X78+'PI Nine'!X78+'PI Ten'!X78)</f>
        <v>0</v>
      </c>
      <c r="Y16" s="47"/>
      <c r="Z16" s="36"/>
      <c r="AA16" s="42"/>
      <c r="AB16" s="44">
        <f>SUM('Lead PI'!AB78+'PI Two'!AB78+'PI Three'!AB78+'PI Four'!AB78+'PI Five'!AB78+'PI Six'!AB78+'PI Seven'!AB78+'PI Eight'!AB78+'PI Nine'!AB78+'PI Ten'!AB78)</f>
        <v>0</v>
      </c>
      <c r="AC16" s="47"/>
      <c r="AD16" s="44">
        <f t="shared" si="0"/>
        <v>0</v>
      </c>
    </row>
    <row r="17" spans="1:30" ht="12.75" customHeight="1" x14ac:dyDescent="0.15">
      <c r="A17" s="60" t="s">
        <v>34</v>
      </c>
      <c r="B17" s="45"/>
      <c r="C17" s="42"/>
      <c r="D17" s="44">
        <f>SUM('Lead PI'!D83+'PI Two'!D83+'PI Three'!D83+'PI Four'!D83+'PI Five'!D83+'PI Six'!D83+'PI Seven'!D83+'PI Eight'!D83+'PI Nine'!D83+'PI Ten'!D83)</f>
        <v>0</v>
      </c>
      <c r="E17" s="47"/>
      <c r="F17" s="39"/>
      <c r="G17" s="42"/>
      <c r="H17" s="44">
        <f>SUM('Lead PI'!H83+'PI Two'!H83+'PI Three'!H83+'PI Four'!H83+'PI Five'!H83+'PI Six'!H83+'PI Seven'!H83+'PI Eight'!H83+'PI Nine'!H83+'PI Ten'!H83)</f>
        <v>0</v>
      </c>
      <c r="I17" s="53"/>
      <c r="J17" s="39"/>
      <c r="K17" s="42"/>
      <c r="L17" s="44">
        <f>SUM('Lead PI'!L83+'PI Two'!L83+'PI Three'!L83+'PI Four'!L83+'PI Five'!L83+'PI Six'!L83+'PI Seven'!L83+'PI Eight'!L83+'PI Nine'!L83+'PI Ten'!L83)</f>
        <v>0</v>
      </c>
      <c r="M17" s="47"/>
      <c r="N17" s="36"/>
      <c r="O17" s="42"/>
      <c r="P17" s="44">
        <f>SUM('Lead PI'!P83+'PI Two'!P83+'PI Three'!P83+'PI Four'!P83+'PI Five'!P83+'PI Six'!P83+'PI Seven'!P83+'PI Eight'!P83+'PI Nine'!P83+'PI Ten'!P83)</f>
        <v>0</v>
      </c>
      <c r="Q17" s="47"/>
      <c r="R17" s="36"/>
      <c r="S17" s="42"/>
      <c r="T17" s="44">
        <f>SUM('Lead PI'!T83+'PI Two'!T83+'PI Three'!T83+'PI Four'!T83+'PI Five'!T83+'PI Six'!T83+'PI Seven'!T83+'PI Eight'!T83+'PI Nine'!T83+'PI Ten'!T83)</f>
        <v>0</v>
      </c>
      <c r="U17" s="47"/>
      <c r="V17" s="36"/>
      <c r="W17" s="42"/>
      <c r="X17" s="44">
        <f>SUM('Lead PI'!X83+'PI Two'!X83+'PI Three'!X83+'PI Four'!X83+'PI Five'!X83+'PI Six'!X83+'PI Seven'!X83+'PI Eight'!X83+'PI Nine'!X83+'PI Ten'!X83)</f>
        <v>0</v>
      </c>
      <c r="Y17" s="47"/>
      <c r="Z17" s="36"/>
      <c r="AA17" s="42"/>
      <c r="AB17" s="44">
        <f>SUM('Lead PI'!AB83+'PI Two'!AB83+'PI Three'!AB83+'PI Four'!AB83+'PI Five'!AB83+'PI Six'!AB83+'PI Seven'!AB83+'PI Eight'!AB83+'PI Nine'!AB83+'PI Ten'!AB83)</f>
        <v>0</v>
      </c>
      <c r="AC17" s="47"/>
      <c r="AD17" s="44">
        <f t="shared" si="0"/>
        <v>0</v>
      </c>
    </row>
    <row r="18" spans="1:30" ht="12.75" customHeight="1" x14ac:dyDescent="0.15">
      <c r="A18" s="60" t="s">
        <v>112</v>
      </c>
      <c r="B18" s="45"/>
      <c r="C18" s="42"/>
      <c r="D18" s="44">
        <f>SUM('Lead PI'!D88+'PI Two'!D88+'PI Three'!D88+'PI Four'!D88+'PI Five'!D88+'PI Six'!D88+'PI Seven'!D88+'PI Eight'!D88+'PI Nine'!D88+'PI Ten'!D88)</f>
        <v>0</v>
      </c>
      <c r="E18" s="47"/>
      <c r="F18" s="39"/>
      <c r="G18" s="42"/>
      <c r="H18" s="44">
        <f>SUM('Lead PI'!H88+'PI Two'!H88+'PI Three'!H88+'PI Four'!H88+'PI Five'!H88+'PI Six'!H88+'PI Seven'!H88+'PI Eight'!H88+'PI Nine'!H88+'PI Ten'!H88)</f>
        <v>0</v>
      </c>
      <c r="I18" s="53"/>
      <c r="J18" s="39"/>
      <c r="K18" s="42"/>
      <c r="L18" s="44">
        <f>SUM('Lead PI'!L88+'PI Two'!L88+'PI Three'!L88+'PI Four'!L88+'PI Five'!L88+'PI Six'!L88+'PI Seven'!L88+'PI Eight'!L88+'PI Nine'!L88+'PI Ten'!L88)</f>
        <v>0</v>
      </c>
      <c r="M18" s="47"/>
      <c r="N18" s="36"/>
      <c r="O18" s="42"/>
      <c r="P18" s="44">
        <f>SUM('Lead PI'!P88+'PI Two'!P88+'PI Three'!P88+'PI Four'!P88+'PI Five'!P88+'PI Six'!P88+'PI Seven'!P88+'PI Eight'!P88+'PI Nine'!P88+'PI Ten'!P88)</f>
        <v>0</v>
      </c>
      <c r="Q18" s="47"/>
      <c r="R18" s="36"/>
      <c r="S18" s="42"/>
      <c r="T18" s="44">
        <f>SUM('Lead PI'!T88+'PI Two'!T88+'PI Three'!T88+'PI Four'!T88+'PI Five'!T88+'PI Six'!T88+'PI Seven'!T88+'PI Eight'!T88+'PI Nine'!T88+'PI Ten'!T88)</f>
        <v>0</v>
      </c>
      <c r="U18" s="47"/>
      <c r="V18" s="36"/>
      <c r="W18" s="42"/>
      <c r="X18" s="44">
        <f>SUM('Lead PI'!X88+'PI Two'!X88+'PI Three'!X88+'PI Four'!X88+'PI Five'!X88+'PI Six'!X88+'PI Seven'!X88+'PI Eight'!X88+'PI Nine'!X88+'PI Ten'!X88)</f>
        <v>0</v>
      </c>
      <c r="Y18" s="47"/>
      <c r="Z18" s="36"/>
      <c r="AA18" s="42"/>
      <c r="AB18" s="44">
        <f>SUM('Lead PI'!AB88+'PI Two'!AB88+'PI Three'!AB88+'PI Four'!AB88+'PI Five'!AB88+'PI Six'!AB88+'PI Seven'!AB88+'PI Eight'!AB88+'PI Nine'!AB88+'PI Ten'!AB88)</f>
        <v>0</v>
      </c>
      <c r="AC18" s="47"/>
      <c r="AD18" s="44">
        <f t="shared" si="0"/>
        <v>0</v>
      </c>
    </row>
    <row r="19" spans="1:30" ht="12.75" customHeight="1" x14ac:dyDescent="0.15">
      <c r="A19" s="8" t="s">
        <v>116</v>
      </c>
      <c r="B19" s="8"/>
      <c r="C19" s="8"/>
      <c r="D19" s="8"/>
      <c r="E19" s="47"/>
      <c r="F19" s="8"/>
      <c r="G19" s="8"/>
      <c r="H19" s="8"/>
      <c r="I19" s="53"/>
      <c r="J19" s="8"/>
      <c r="K19" s="8"/>
      <c r="L19" s="8"/>
      <c r="M19" s="47"/>
      <c r="N19" s="8"/>
      <c r="O19" s="8"/>
      <c r="P19" s="8"/>
      <c r="Q19" s="47"/>
      <c r="R19" s="8"/>
      <c r="S19" s="8"/>
      <c r="T19" s="8"/>
      <c r="U19" s="47"/>
      <c r="V19" s="8"/>
      <c r="W19" s="8"/>
      <c r="X19" s="8"/>
      <c r="Y19" s="47"/>
      <c r="Z19" s="8"/>
      <c r="AA19" s="8"/>
      <c r="AB19" s="8"/>
      <c r="AC19" s="47"/>
      <c r="AD19" s="15"/>
    </row>
    <row r="20" spans="1:30" ht="12.75" customHeight="1" x14ac:dyDescent="0.15">
      <c r="A20" s="11" t="s">
        <v>118</v>
      </c>
      <c r="B20" s="4"/>
      <c r="C20" s="3"/>
      <c r="D20" s="41">
        <f>SUM('Lead PI'!D90+'PI Two'!D90+'PI Three'!D90+'PI Four'!D90+'PI Five'!D90+'PI Six'!D90+'PI Seven'!D90+'PI Eight'!D90+'PI Nine'!D90+'PI Ten'!D90)</f>
        <v>0</v>
      </c>
      <c r="E20" s="47"/>
      <c r="F20" s="4"/>
      <c r="H20" s="41">
        <f>SUM('Lead PI'!H90+'PI Two'!H90+'PI Three'!H90+'PI Four'!H90+'PI Five'!H90+'PI Six'!H90+'PI Seven'!H90+'PI Eight'!H90+'PI Nine'!H90+'PI Ten'!H90)</f>
        <v>0</v>
      </c>
      <c r="I20" s="53"/>
      <c r="J20" s="30"/>
      <c r="K20" s="3"/>
      <c r="L20" s="41">
        <f>SUM('Lead PI'!L90+'PI Two'!L90+'PI Three'!L90+'PI Four'!L90+'PI Five'!L90+'PI Six'!L90+'PI Seven'!L90+'PI Eight'!L90+'PI Nine'!L90+'PI Ten'!L90)</f>
        <v>0</v>
      </c>
      <c r="M20" s="47"/>
      <c r="N20" s="4"/>
      <c r="O20" s="3"/>
      <c r="P20" s="41">
        <f>SUM('Lead PI'!P90+'PI Two'!P90+'PI Three'!P90+'PI Four'!P90+'PI Five'!P90+'PI Six'!P90+'PI Seven'!P90+'PI Eight'!P90+'PI Nine'!P90+'PI Ten'!P90)</f>
        <v>0</v>
      </c>
      <c r="Q20" s="47"/>
      <c r="R20" s="30"/>
      <c r="S20" s="3"/>
      <c r="T20" s="41">
        <f>SUM('Lead PI'!T90+'PI Two'!T90+'PI Three'!T90+'PI Four'!T90+'PI Five'!T90+'PI Six'!T90+'PI Seven'!T90+'PI Eight'!T90+'PI Nine'!T90+'PI Ten'!T90)</f>
        <v>0</v>
      </c>
      <c r="U20" s="47"/>
      <c r="V20" s="30"/>
      <c r="W20" s="3"/>
      <c r="X20" s="41">
        <f>SUM('Lead PI'!X90+'PI Two'!X90+'PI Three'!X90+'PI Four'!X90+'PI Five'!X90+'PI Six'!X90+'PI Seven'!X90+'PI Eight'!X90+'PI Nine'!X90+'PI Ten'!X90)</f>
        <v>0</v>
      </c>
      <c r="Y20" s="47"/>
      <c r="Z20" s="30"/>
      <c r="AA20" s="3"/>
      <c r="AB20" s="41">
        <f>SUM('Lead PI'!AB90+'PI Two'!AB90+'PI Three'!AB90+'PI Four'!AB90+'PI Five'!AB90+'PI Six'!AB90+'PI Seven'!AB90+'PI Eight'!AB90+'PI Nine'!AB90+'PI Ten'!AB90)</f>
        <v>0</v>
      </c>
      <c r="AC20" s="47"/>
      <c r="AD20" s="23">
        <f t="shared" ref="AD20:AD26" si="1">SUM(D20,H20,L20,P20,T20,X20,AB20)</f>
        <v>0</v>
      </c>
    </row>
    <row r="21" spans="1:30" ht="12.75" customHeight="1" x14ac:dyDescent="0.15">
      <c r="A21" s="11" t="s">
        <v>119</v>
      </c>
      <c r="B21" s="4"/>
      <c r="C21" s="3"/>
      <c r="D21" s="41">
        <f>SUM('Lead PI'!D91+'PI Two'!D91+'PI Three'!D91+'PI Four'!D91+'PI Five'!D91+'PI Six'!D91+'PI Seven'!D91+'PI Eight'!D91+'PI Nine'!D91+'PI Ten'!D91)</f>
        <v>0</v>
      </c>
      <c r="E21" s="47"/>
      <c r="F21" s="4"/>
      <c r="H21" s="41">
        <f>SUM('Lead PI'!H91+'PI Two'!H91+'PI Three'!H91+'PI Four'!H91+'PI Five'!H91+'PI Six'!H91+'PI Seven'!H91+'PI Eight'!H91+'PI Nine'!H91+'PI Ten'!H91)</f>
        <v>0</v>
      </c>
      <c r="I21" s="53"/>
      <c r="J21" s="30"/>
      <c r="K21" s="3"/>
      <c r="L21" s="41">
        <f>SUM('Lead PI'!L91+'PI Two'!L91+'PI Three'!L91+'PI Four'!L91+'PI Five'!L91+'PI Six'!L91+'PI Seven'!L91+'PI Eight'!L91+'PI Nine'!L91+'PI Ten'!L91)</f>
        <v>0</v>
      </c>
      <c r="M21" s="47"/>
      <c r="N21" s="4"/>
      <c r="O21" s="3"/>
      <c r="P21" s="41">
        <f>SUM('Lead PI'!P91+'PI Two'!P91+'PI Three'!P91+'PI Four'!P91+'PI Five'!P91+'PI Six'!P91+'PI Seven'!P91+'PI Eight'!P91+'PI Nine'!P91+'PI Ten'!P91)</f>
        <v>0</v>
      </c>
      <c r="Q21" s="47"/>
      <c r="R21" s="30"/>
      <c r="S21" s="3"/>
      <c r="T21" s="41">
        <f>SUM('Lead PI'!T91+'PI Two'!T91+'PI Three'!T91+'PI Four'!T91+'PI Five'!T91+'PI Six'!T91+'PI Seven'!T91+'PI Eight'!T91+'PI Nine'!T91+'PI Ten'!T91)</f>
        <v>0</v>
      </c>
      <c r="U21" s="47"/>
      <c r="V21" s="30"/>
      <c r="W21" s="3"/>
      <c r="X21" s="41">
        <f>SUM('Lead PI'!X91+'PI Two'!X91+'PI Three'!X91+'PI Four'!X91+'PI Five'!X91+'PI Six'!X91+'PI Seven'!X91+'PI Eight'!X91+'PI Nine'!X91+'PI Ten'!X91)</f>
        <v>0</v>
      </c>
      <c r="Y21" s="47"/>
      <c r="Z21" s="30"/>
      <c r="AA21" s="3"/>
      <c r="AB21" s="41">
        <f>SUM('Lead PI'!AB91+'PI Two'!AB91+'PI Three'!AB91+'PI Four'!AB91+'PI Five'!AB91+'PI Six'!AB91+'PI Seven'!AB91+'PI Eight'!AB91+'PI Nine'!AB91+'PI Ten'!AB91)</f>
        <v>0</v>
      </c>
      <c r="AC21" s="47"/>
      <c r="AD21" s="23">
        <f t="shared" si="1"/>
        <v>0</v>
      </c>
    </row>
    <row r="22" spans="1:30" ht="12.75" customHeight="1" x14ac:dyDescent="0.15">
      <c r="A22" s="11" t="s">
        <v>20</v>
      </c>
      <c r="B22" s="4"/>
      <c r="C22" s="3"/>
      <c r="D22" s="41">
        <f>SUM('Lead PI'!D92+'PI Two'!D92+'PI Three'!D92+'PI Four'!D92+'PI Five'!D92+'PI Six'!D92+'PI Seven'!D92+'PI Eight'!D92+'PI Nine'!D92+'PI Ten'!D92)</f>
        <v>0</v>
      </c>
      <c r="E22" s="47"/>
      <c r="F22" s="4"/>
      <c r="H22" s="41">
        <f>SUM('Lead PI'!H92+'PI Two'!H92+'PI Three'!H92+'PI Four'!H92+'PI Five'!H92+'PI Six'!H92+'PI Seven'!H92+'PI Eight'!H92+'PI Nine'!H92+'PI Ten'!H92)</f>
        <v>0</v>
      </c>
      <c r="I22" s="53"/>
      <c r="J22" s="30"/>
      <c r="K22" s="3"/>
      <c r="L22" s="41">
        <f>SUM('Lead PI'!L92+'PI Two'!L92+'PI Three'!L92+'PI Four'!L92+'PI Five'!L92+'PI Six'!L92+'PI Seven'!L92+'PI Eight'!L92+'PI Nine'!L92+'PI Ten'!L92)</f>
        <v>0</v>
      </c>
      <c r="M22" s="47"/>
      <c r="N22" s="31"/>
      <c r="O22" s="3"/>
      <c r="P22" s="41">
        <f>SUM('Lead PI'!P92+'PI Two'!P92+'PI Three'!P92+'PI Four'!P92+'PI Five'!P92+'PI Six'!P92+'PI Seven'!P92+'PI Eight'!P92+'PI Nine'!P92+'PI Ten'!P92)</f>
        <v>0</v>
      </c>
      <c r="Q22" s="47"/>
      <c r="R22" s="30"/>
      <c r="S22" s="3"/>
      <c r="T22" s="41">
        <f>SUM('Lead PI'!T92+'PI Two'!T92+'PI Three'!T92+'PI Four'!T92+'PI Five'!T92+'PI Six'!T92+'PI Seven'!T92+'PI Eight'!T92+'PI Nine'!T92+'PI Ten'!T92)</f>
        <v>0</v>
      </c>
      <c r="U22" s="47"/>
      <c r="V22" s="30"/>
      <c r="W22" s="3"/>
      <c r="X22" s="41">
        <f>SUM('Lead PI'!X92+'PI Two'!X92+'PI Three'!X92+'PI Four'!X92+'PI Five'!X92+'PI Six'!X92+'PI Seven'!X92+'PI Eight'!X92+'PI Nine'!X92+'PI Ten'!X92)</f>
        <v>0</v>
      </c>
      <c r="Y22" s="47"/>
      <c r="Z22" s="30"/>
      <c r="AA22" s="3"/>
      <c r="AB22" s="41">
        <f>SUM('Lead PI'!AB92+'PI Two'!AB92+'PI Three'!AB92+'PI Four'!AB92+'PI Five'!AB92+'PI Six'!AB92+'PI Seven'!AB92+'PI Eight'!AB92+'PI Nine'!AB92+'PI Ten'!AB92)</f>
        <v>0</v>
      </c>
      <c r="AC22" s="47"/>
      <c r="AD22" s="23">
        <f t="shared" si="1"/>
        <v>0</v>
      </c>
    </row>
    <row r="23" spans="1:30" ht="12.75" customHeight="1" x14ac:dyDescent="0.15">
      <c r="A23" s="11" t="s">
        <v>110</v>
      </c>
      <c r="B23" s="4"/>
      <c r="C23" s="3"/>
      <c r="D23" s="41">
        <f>SUM('Lead PI'!D93+'PI Two'!D93+'PI Three'!D93+'PI Four'!D93+'PI Five'!D93+'PI Six'!D93+'PI Seven'!D93+'PI Eight'!D93+'PI Nine'!D93+'PI Ten'!D93)</f>
        <v>0</v>
      </c>
      <c r="E23" s="47"/>
      <c r="F23" s="4"/>
      <c r="H23" s="41">
        <f>SUM('Lead PI'!H93+'PI Two'!H93+'PI Three'!H93+'PI Four'!H93+'PI Five'!H93+'PI Six'!H93+'PI Seven'!H93+'PI Eight'!H93+'PI Nine'!H93+'PI Ten'!H93)</f>
        <v>0</v>
      </c>
      <c r="I23" s="53"/>
      <c r="J23" s="30"/>
      <c r="K23" s="3"/>
      <c r="L23" s="41">
        <f>SUM('Lead PI'!L93+'PI Two'!L93+'PI Three'!L93+'PI Four'!L93+'PI Five'!L93+'PI Six'!L93+'PI Seven'!L93+'PI Eight'!L93+'PI Nine'!L93+'PI Ten'!L93)</f>
        <v>0</v>
      </c>
      <c r="M23" s="47"/>
      <c r="N23" s="4"/>
      <c r="O23" s="3"/>
      <c r="P23" s="41">
        <f>SUM('Lead PI'!P93+'PI Two'!P93+'PI Three'!P93+'PI Four'!P93+'PI Five'!P93+'PI Six'!P93+'PI Seven'!P93+'PI Eight'!P93+'PI Nine'!P93+'PI Ten'!P93)</f>
        <v>0</v>
      </c>
      <c r="Q23" s="47"/>
      <c r="R23" s="30"/>
      <c r="S23" s="3"/>
      <c r="T23" s="41">
        <f>SUM('Lead PI'!T93+'PI Two'!T93+'PI Three'!T93+'PI Four'!T93+'PI Five'!T93+'PI Six'!T93+'PI Seven'!T93+'PI Eight'!T93+'PI Nine'!T93+'PI Ten'!T93)</f>
        <v>0</v>
      </c>
      <c r="U23" s="47"/>
      <c r="V23" s="30"/>
      <c r="W23" s="3"/>
      <c r="X23" s="41">
        <f>SUM('Lead PI'!X93+'PI Two'!X93+'PI Three'!X93+'PI Four'!X93+'PI Five'!X93+'PI Six'!X93+'PI Seven'!X93+'PI Eight'!X93+'PI Nine'!X93+'PI Ten'!X93)</f>
        <v>0</v>
      </c>
      <c r="Y23" s="47"/>
      <c r="Z23" s="30"/>
      <c r="AA23" s="3"/>
      <c r="AB23" s="41">
        <f>SUM('Lead PI'!AB93+'PI Two'!AB93+'PI Three'!AB93+'PI Four'!AB93+'PI Five'!AB93+'PI Six'!AB93+'PI Seven'!AB93+'PI Eight'!AB93+'PI Nine'!AB93+'PI Ten'!AB93)</f>
        <v>0</v>
      </c>
      <c r="AC23" s="47"/>
      <c r="AD23" s="23">
        <f t="shared" si="1"/>
        <v>0</v>
      </c>
    </row>
    <row r="24" spans="1:30" ht="12.75" customHeight="1" x14ac:dyDescent="0.15">
      <c r="A24" s="11" t="s">
        <v>134</v>
      </c>
      <c r="B24" s="4"/>
      <c r="C24" s="3"/>
      <c r="D24" s="41">
        <f>SUM('Lead PI'!D94+'PI Two'!D94+'PI Three'!D94+'PI Four'!D94+'PI Five'!D94+'PI Six'!D94+'PI Seven'!D94+'PI Eight'!D94+'PI Nine'!D94+'PI Ten'!D94)</f>
        <v>0</v>
      </c>
      <c r="E24" s="10"/>
      <c r="F24" s="4"/>
      <c r="H24" s="41">
        <f>SUM('Lead PI'!H94+'PI Two'!H94+'PI Three'!H94+'PI Four'!H94+'PI Five'!H94+'PI Six'!H94+'PI Seven'!H94+'PI Eight'!H94+'PI Nine'!H94+'PI Ten'!H94)</f>
        <v>0</v>
      </c>
      <c r="J24" s="30"/>
      <c r="K24" s="3"/>
      <c r="L24" s="41">
        <f>SUM('Lead PI'!L94+'PI Two'!L94+'PI Three'!L94+'PI Four'!L94+'PI Five'!L94+'PI Six'!L94+'PI Seven'!L94+'PI Eight'!L94+'PI Nine'!L94+'PI Ten'!L94)</f>
        <v>0</v>
      </c>
      <c r="M24" s="10"/>
      <c r="N24" s="4"/>
      <c r="O24" s="3"/>
      <c r="P24" s="41">
        <f>SUM('Lead PI'!P94+'PI Two'!P94+'PI Three'!P94+'PI Four'!P94+'PI Five'!P94+'PI Six'!P94+'PI Seven'!P94+'PI Eight'!P94+'PI Nine'!P94+'PI Ten'!P94)</f>
        <v>0</v>
      </c>
      <c r="Q24" s="10"/>
      <c r="R24" s="30"/>
      <c r="S24" s="3"/>
      <c r="T24" s="41">
        <f>SUM('Lead PI'!T94+'PI Two'!T94+'PI Three'!T94+'PI Four'!T94+'PI Five'!T94+'PI Six'!T94+'PI Seven'!T94+'PI Eight'!T94+'PI Nine'!T94+'PI Ten'!T94)</f>
        <v>0</v>
      </c>
      <c r="U24" s="10"/>
      <c r="V24" s="30"/>
      <c r="W24" s="3"/>
      <c r="X24" s="41">
        <f>SUM('Lead PI'!X94+'PI Two'!X94+'PI Three'!X94+'PI Four'!X94+'PI Five'!X94+'PI Six'!X94+'PI Seven'!X94+'PI Eight'!X94+'PI Nine'!X94+'PI Ten'!X94)</f>
        <v>0</v>
      </c>
      <c r="Y24" s="10"/>
      <c r="Z24" s="30"/>
      <c r="AA24" s="3"/>
      <c r="AB24" s="41">
        <f>SUM('Lead PI'!AB94+'PI Two'!AB94+'PI Three'!AB94+'PI Four'!AB94+'PI Five'!AB94+'PI Six'!AB94+'PI Seven'!AB94+'PI Eight'!AB94+'PI Nine'!AB94+'PI Ten'!AB94)</f>
        <v>0</v>
      </c>
      <c r="AC24" s="10"/>
      <c r="AD24" s="23">
        <f t="shared" si="1"/>
        <v>0</v>
      </c>
    </row>
    <row r="25" spans="1:30" ht="12.75" customHeight="1" x14ac:dyDescent="0.15">
      <c r="A25" s="11" t="s">
        <v>135</v>
      </c>
      <c r="B25" s="4"/>
      <c r="C25" s="3"/>
      <c r="D25" s="41">
        <f>SUM('Lead PI'!D95+'PI Two'!D95+'PI Three'!D95+'PI Four'!D95+'PI Five'!D95+'PI Six'!D95+'PI Seven'!D95+'PI Eight'!D95+'PI Nine'!D95+'PI Ten'!D95)</f>
        <v>0</v>
      </c>
      <c r="E25" s="47"/>
      <c r="F25" s="4"/>
      <c r="H25" s="41">
        <f>SUM('Lead PI'!H95+'PI Two'!H95+'PI Three'!H95+'PI Four'!H95+'PI Five'!H95+'PI Six'!H95+'PI Seven'!H95+'PI Eight'!H95+'PI Nine'!H95+'PI Ten'!H95)</f>
        <v>0</v>
      </c>
      <c r="I25" s="53"/>
      <c r="J25" s="30"/>
      <c r="K25" s="3"/>
      <c r="L25" s="41">
        <f>SUM('Lead PI'!L95+'PI Two'!L95+'PI Three'!L95+'PI Four'!L95+'PI Five'!L95+'PI Six'!L95+'PI Seven'!L95+'PI Eight'!L95+'PI Nine'!L95+'PI Ten'!L95)</f>
        <v>0</v>
      </c>
      <c r="M25" s="47"/>
      <c r="N25" s="4"/>
      <c r="O25" s="3"/>
      <c r="P25" s="41">
        <f>SUM('Lead PI'!P95+'PI Two'!P95+'PI Three'!P95+'PI Four'!P95+'PI Five'!P95+'PI Six'!P95+'PI Seven'!P95+'PI Eight'!P95+'PI Nine'!P95+'PI Ten'!P95)</f>
        <v>0</v>
      </c>
      <c r="Q25" s="47"/>
      <c r="R25" s="30"/>
      <c r="S25" s="3"/>
      <c r="T25" s="41">
        <f>SUM('Lead PI'!T95+'PI Two'!T95+'PI Three'!T95+'PI Four'!T95+'PI Five'!T95+'PI Six'!T95+'PI Seven'!T95+'PI Eight'!T95+'PI Nine'!T95+'PI Ten'!T95)</f>
        <v>0</v>
      </c>
      <c r="U25" s="47"/>
      <c r="V25" s="30"/>
      <c r="W25" s="3"/>
      <c r="X25" s="41">
        <f>SUM('Lead PI'!X95+'PI Two'!X95+'PI Three'!X95+'PI Four'!X95+'PI Five'!X95+'PI Six'!X95+'PI Seven'!X95+'PI Eight'!X95+'PI Nine'!X95+'PI Ten'!X95)</f>
        <v>0</v>
      </c>
      <c r="Y25" s="47"/>
      <c r="Z25" s="30"/>
      <c r="AA25" s="3"/>
      <c r="AB25" s="41">
        <f>SUM('Lead PI'!AB95+'PI Two'!AB95+'PI Three'!AB95+'PI Four'!AB95+'PI Five'!AB95+'PI Six'!AB95+'PI Seven'!AB95+'PI Eight'!AB95+'PI Nine'!AB95+'PI Ten'!AB95)</f>
        <v>0</v>
      </c>
      <c r="AC25" s="47"/>
      <c r="AD25" s="23">
        <f t="shared" si="1"/>
        <v>0</v>
      </c>
    </row>
    <row r="26" spans="1:30" ht="12.75" customHeight="1" x14ac:dyDescent="0.15">
      <c r="A26" s="11" t="s">
        <v>120</v>
      </c>
      <c r="B26" s="4"/>
      <c r="C26" s="3"/>
      <c r="D26" s="41">
        <f>SUM('Lead PI'!D96+'PI Two'!D96+'PI Three'!D96+'PI Four'!D96+'PI Five'!D96+'PI Six'!D96+'PI Seven'!D96+'PI Eight'!D96+'PI Nine'!D96+'PI Ten'!D96)</f>
        <v>0</v>
      </c>
      <c r="E26" s="47"/>
      <c r="F26" s="4"/>
      <c r="H26" s="41">
        <f>SUM('Lead PI'!H96+'PI Two'!H96+'PI Three'!H96+'PI Four'!H96+'PI Five'!H96+'PI Six'!H96+'PI Seven'!H96+'PI Eight'!H96+'PI Nine'!H96+'PI Ten'!H96)</f>
        <v>0</v>
      </c>
      <c r="I26" s="53"/>
      <c r="J26" s="30"/>
      <c r="K26" s="3"/>
      <c r="L26" s="41">
        <f>SUM('Lead PI'!L96+'PI Two'!L96+'PI Three'!L96+'PI Four'!L96+'PI Five'!L96+'PI Six'!L96+'PI Seven'!L96+'PI Eight'!L96+'PI Nine'!L96+'PI Ten'!L96)</f>
        <v>0</v>
      </c>
      <c r="M26" s="47"/>
      <c r="N26" s="4"/>
      <c r="O26" s="3"/>
      <c r="P26" s="41">
        <f>SUM('Lead PI'!P96+'PI Two'!P96+'PI Three'!P96+'PI Four'!P96+'PI Five'!P96+'PI Six'!P96+'PI Seven'!P96+'PI Eight'!P96+'PI Nine'!P96+'PI Ten'!P96)</f>
        <v>0</v>
      </c>
      <c r="Q26" s="47"/>
      <c r="R26" s="30"/>
      <c r="S26" s="3"/>
      <c r="T26" s="41">
        <f>SUM('Lead PI'!T96+'PI Two'!T96+'PI Three'!T96+'PI Four'!T96+'PI Five'!T96+'PI Six'!T96+'PI Seven'!T96+'PI Eight'!T96+'PI Nine'!T96+'PI Ten'!T96)</f>
        <v>0</v>
      </c>
      <c r="U26" s="47"/>
      <c r="V26" s="30"/>
      <c r="W26" s="3"/>
      <c r="X26" s="41">
        <f>SUM('Lead PI'!X96+'PI Two'!X96+'PI Three'!X96+'PI Four'!X96+'PI Five'!X96+'PI Six'!X96+'PI Seven'!X96+'PI Eight'!X96+'PI Nine'!X96+'PI Ten'!X96)</f>
        <v>0</v>
      </c>
      <c r="Y26" s="47"/>
      <c r="Z26" s="30"/>
      <c r="AA26" s="3"/>
      <c r="AB26" s="41">
        <f>SUM('Lead PI'!AB96+'PI Two'!AB96+'PI Three'!AB96+'PI Four'!AB96+'PI Five'!AB96+'PI Six'!AB96+'PI Seven'!AB96+'PI Eight'!AB96+'PI Nine'!AB96+'PI Ten'!AB96)</f>
        <v>0</v>
      </c>
      <c r="AC26" s="47"/>
      <c r="AD26" s="23">
        <f t="shared" si="1"/>
        <v>0</v>
      </c>
    </row>
    <row r="27" spans="1:30" ht="12.75" customHeight="1" x14ac:dyDescent="0.15">
      <c r="A27" s="8" t="s">
        <v>117</v>
      </c>
      <c r="B27" s="9"/>
      <c r="C27" s="3"/>
      <c r="D27" s="8"/>
      <c r="E27" s="47"/>
      <c r="F27" s="9"/>
      <c r="G27" s="3"/>
      <c r="H27" s="8"/>
      <c r="I27" s="53"/>
      <c r="J27" s="9"/>
      <c r="K27" s="3"/>
      <c r="L27" s="8"/>
      <c r="M27" s="47"/>
      <c r="N27" s="9"/>
      <c r="O27" s="3"/>
      <c r="P27" s="8"/>
      <c r="Q27" s="47"/>
      <c r="R27" s="9"/>
      <c r="S27" s="3"/>
      <c r="T27" s="8"/>
      <c r="U27" s="47"/>
      <c r="V27" s="9"/>
      <c r="W27" s="3"/>
      <c r="X27" s="8"/>
      <c r="Y27" s="47"/>
      <c r="Z27" s="9"/>
      <c r="AA27" s="3"/>
      <c r="AB27" s="8"/>
      <c r="AC27" s="47"/>
      <c r="AD27" s="15"/>
    </row>
    <row r="28" spans="1:30" ht="12.75" customHeight="1" x14ac:dyDescent="0.15">
      <c r="A28" s="11" t="s">
        <v>121</v>
      </c>
      <c r="B28" s="3"/>
      <c r="C28" s="7"/>
      <c r="D28" s="41">
        <f>SUM('Lead PI'!D99+'PI Two'!D99+'PI Three'!D99+'PI Four'!D99+'PI Five'!D99+'PI Six'!D99+'PI Seven'!D99+'PI Eight'!D99+'PI Nine'!D99+'PI Ten'!D99)</f>
        <v>0</v>
      </c>
      <c r="E28" s="47"/>
      <c r="F28" s="3"/>
      <c r="G28" s="7"/>
      <c r="H28" s="41">
        <f>SUM('Lead PI'!H99+'PI Two'!H99+'PI Three'!H99+'PI Four'!H99+'PI Five'!H99+'PI Six'!H99+'PI Seven'!H99+'PI Eight'!H99+'PI Nine'!H99+'PI Ten'!H99)</f>
        <v>0</v>
      </c>
      <c r="I28" s="53"/>
      <c r="J28" s="3"/>
      <c r="K28" s="7"/>
      <c r="L28" s="41">
        <f>SUM('Lead PI'!L99+'PI Two'!L99+'PI Three'!L99+'PI Four'!L99+'PI Five'!L99+'PI Six'!L99+'PI Seven'!L99+'PI Eight'!L99+'PI Nine'!L99+'PI Ten'!L99)</f>
        <v>0</v>
      </c>
      <c r="M28" s="47"/>
      <c r="N28" s="3"/>
      <c r="O28" s="7"/>
      <c r="P28" s="41">
        <f>SUM('Lead PI'!P99+'PI Two'!P99+'PI Three'!P99+'PI Four'!P99+'PI Five'!P99+'PI Six'!P99+'PI Seven'!P99+'PI Eight'!P99+'PI Nine'!P99+'PI Ten'!P99)</f>
        <v>0</v>
      </c>
      <c r="Q28" s="47"/>
      <c r="R28" s="3"/>
      <c r="S28" s="7"/>
      <c r="T28" s="41">
        <f>SUM('Lead PI'!T99+'PI Two'!T99+'PI Three'!T99+'PI Four'!T99+'PI Five'!T99+'PI Six'!T99+'PI Seven'!T99+'PI Eight'!T99+'PI Nine'!T99+'PI Ten'!T99)</f>
        <v>0</v>
      </c>
      <c r="U28" s="47"/>
      <c r="V28" s="3"/>
      <c r="W28" s="7"/>
      <c r="X28" s="41">
        <f>SUM('Lead PI'!X99+'PI Two'!X99+'PI Three'!X99+'PI Four'!X99+'PI Five'!X99+'PI Six'!X99+'PI Seven'!X99+'PI Eight'!X99+'PI Nine'!X99+'PI Ten'!X99)</f>
        <v>0</v>
      </c>
      <c r="Y28" s="47"/>
      <c r="Z28" s="3"/>
      <c r="AA28" s="7"/>
      <c r="AB28" s="41">
        <f>SUM('Lead PI'!AB99+'PI Two'!AB99+'PI Three'!AB99+'PI Four'!AB99+'PI Five'!AB99+'PI Six'!AB99+'PI Seven'!AB99+'PI Eight'!AB99+'PI Nine'!AB99+'PI Ten'!AB99)</f>
        <v>0</v>
      </c>
      <c r="AC28" s="47"/>
      <c r="AD28" s="23">
        <f t="shared" ref="AD28:AD33" si="2">SUM(D28,H28,L28,P28,T28,X28,AB28)</f>
        <v>0</v>
      </c>
    </row>
    <row r="29" spans="1:30" ht="12.75" customHeight="1" x14ac:dyDescent="0.15">
      <c r="A29" s="11" t="s">
        <v>122</v>
      </c>
      <c r="B29" s="3"/>
      <c r="C29" s="7"/>
      <c r="D29" s="41">
        <f>SUM('Lead PI'!D100+'PI Two'!D100+'PI Three'!D100+'PI Four'!D100+'PI Five'!D100+'PI Six'!D100+'PI Seven'!D100+'PI Eight'!D100+'PI Nine'!D100+'PI Ten'!D100)</f>
        <v>0</v>
      </c>
      <c r="E29" s="47"/>
      <c r="F29" s="3"/>
      <c r="G29" s="7"/>
      <c r="H29" s="41">
        <f>SUM('Lead PI'!H100+'PI Two'!H100+'PI Three'!H100+'PI Four'!H100+'PI Five'!H100+'PI Six'!H100+'PI Seven'!H100+'PI Eight'!H100+'PI Nine'!H100+'PI Ten'!H100)</f>
        <v>0</v>
      </c>
      <c r="I29" s="53"/>
      <c r="J29" s="3"/>
      <c r="K29" s="7"/>
      <c r="L29" s="41">
        <f>SUM('Lead PI'!L100+'PI Two'!L100+'PI Three'!L100+'PI Four'!L100+'PI Five'!L100+'PI Six'!L100+'PI Seven'!L100+'PI Eight'!L100+'PI Nine'!L100+'PI Ten'!L100)</f>
        <v>0</v>
      </c>
      <c r="M29" s="47"/>
      <c r="N29" s="3"/>
      <c r="O29" s="7"/>
      <c r="P29" s="41">
        <f>SUM('Lead PI'!P100+'PI Two'!P100+'PI Three'!P100+'PI Four'!P100+'PI Five'!P100+'PI Six'!P100+'PI Seven'!P100+'PI Eight'!P100+'PI Nine'!P100+'PI Ten'!P100)</f>
        <v>0</v>
      </c>
      <c r="Q29" s="47"/>
      <c r="R29" s="3"/>
      <c r="S29" s="7"/>
      <c r="T29" s="41">
        <f>SUM('Lead PI'!T100+'PI Two'!T100+'PI Three'!T100+'PI Four'!T100+'PI Five'!T100+'PI Six'!T100+'PI Seven'!T100+'PI Eight'!T100+'PI Nine'!T100+'PI Ten'!T100)</f>
        <v>0</v>
      </c>
      <c r="U29" s="47"/>
      <c r="V29" s="3"/>
      <c r="W29" s="7"/>
      <c r="X29" s="41">
        <f>SUM('Lead PI'!X100+'PI Two'!X100+'PI Three'!X100+'PI Four'!X100+'PI Five'!X100+'PI Six'!X100+'PI Seven'!X100+'PI Eight'!X100+'PI Nine'!X100+'PI Ten'!X100)</f>
        <v>0</v>
      </c>
      <c r="Y29" s="47"/>
      <c r="Z29" s="3"/>
      <c r="AA29" s="7"/>
      <c r="AB29" s="41">
        <f>SUM('Lead PI'!AB100+'PI Two'!AB100+'PI Three'!AB100+'PI Four'!AB100+'PI Five'!AB100+'PI Six'!AB100+'PI Seven'!AB100+'PI Eight'!AB100+'PI Nine'!AB100+'PI Ten'!AB100)</f>
        <v>0</v>
      </c>
      <c r="AC29" s="47"/>
      <c r="AD29" s="23">
        <f t="shared" si="2"/>
        <v>0</v>
      </c>
    </row>
    <row r="30" spans="1:30" ht="12.75" customHeight="1" x14ac:dyDescent="0.15">
      <c r="A30" s="11" t="s">
        <v>133</v>
      </c>
      <c r="B30" s="3"/>
      <c r="C30" s="7"/>
      <c r="D30" s="81">
        <f>SUM('Lead PI'!D101+'PI Two'!D101+'PI Three'!D101+'PI Four'!D101+'PI Five'!D101+'PI Six'!D101+'PI Seven'!D101+'PI Eight'!D101+'PI Nine'!D101+'PI Ten'!D101)</f>
        <v>0</v>
      </c>
      <c r="E30" s="10"/>
      <c r="F30" s="3"/>
      <c r="G30" s="7"/>
      <c r="H30" s="81">
        <f>SUM('Lead PI'!H101+'PI Two'!H101+'PI Three'!H101+'PI Four'!H101+'PI Five'!H101+'PI Six'!H101+'PI Seven'!H101+'PI Eight'!H101+'PI Nine'!H101+'PI Ten'!H101)</f>
        <v>0</v>
      </c>
      <c r="J30" s="3"/>
      <c r="K30" s="7"/>
      <c r="L30" s="81">
        <f>SUM('Lead PI'!L101+'PI Two'!L101+'PI Three'!L101+'PI Four'!L101+'PI Five'!L101+'PI Six'!L101+'PI Seven'!L101+'PI Eight'!L101+'PI Nine'!L101+'PI Ten'!L101)</f>
        <v>0</v>
      </c>
      <c r="M30" s="10"/>
      <c r="N30" s="3"/>
      <c r="O30" s="7"/>
      <c r="P30" s="81">
        <f>SUM('Lead PI'!P101+'PI Two'!P101+'PI Three'!P101+'PI Four'!P101+'PI Five'!P101+'PI Six'!P101+'PI Seven'!P101+'PI Eight'!P101+'PI Nine'!P101+'PI Ten'!P101)</f>
        <v>0</v>
      </c>
      <c r="Q30" s="10"/>
      <c r="R30" s="3"/>
      <c r="S30" s="7"/>
      <c r="T30" s="81">
        <f>SUM('Lead PI'!T101+'PI Two'!T101+'PI Three'!T101+'PI Four'!T101+'PI Five'!T101+'PI Six'!T101+'PI Seven'!T101+'PI Eight'!T101+'PI Nine'!T101+'PI Ten'!T101)</f>
        <v>0</v>
      </c>
      <c r="U30" s="10"/>
      <c r="V30" s="3"/>
      <c r="W30" s="7"/>
      <c r="X30" s="81">
        <f>SUM('Lead PI'!X101+'PI Two'!X101+'PI Three'!X101+'PI Four'!X101+'PI Five'!X101+'PI Six'!X101+'PI Seven'!X101+'PI Eight'!X101+'PI Nine'!X101+'PI Ten'!X101)</f>
        <v>0</v>
      </c>
      <c r="Y30" s="10"/>
      <c r="Z30" s="3"/>
      <c r="AA30" s="7"/>
      <c r="AB30" s="81">
        <f>SUM('Lead PI'!AB101+'PI Two'!AB101+'PI Three'!AB101+'PI Four'!AB101+'PI Five'!AB101+'PI Six'!AB101+'PI Seven'!AB101+'PI Eight'!AB101+'PI Nine'!AB101+'PI Ten'!AB101)</f>
        <v>0</v>
      </c>
      <c r="AC30" s="10"/>
      <c r="AD30" s="23">
        <f t="shared" si="2"/>
        <v>0</v>
      </c>
    </row>
    <row r="31" spans="1:30" ht="12.75" customHeight="1" x14ac:dyDescent="0.15">
      <c r="A31" s="60" t="s">
        <v>113</v>
      </c>
      <c r="B31" s="37"/>
      <c r="C31" s="57"/>
      <c r="D31" s="44">
        <f>SUM(D11,D12,D13,D14,D15,D16,D17,D18)</f>
        <v>0</v>
      </c>
      <c r="E31" s="47"/>
      <c r="F31" s="39"/>
      <c r="G31" s="42"/>
      <c r="H31" s="44">
        <f>SUM(H11,H12,H13,H14,H15,H16,H17,H18)</f>
        <v>0</v>
      </c>
      <c r="I31" s="53"/>
      <c r="J31" s="39"/>
      <c r="K31" s="42"/>
      <c r="L31" s="44">
        <f>SUM(L11,L12,L13,L14,L15,L16,L17,L18)</f>
        <v>0</v>
      </c>
      <c r="M31" s="47"/>
      <c r="N31" s="36"/>
      <c r="O31" s="42"/>
      <c r="P31" s="44">
        <f>SUM(P11,P12,P13,P14,P15,P16,P17,P18)</f>
        <v>0</v>
      </c>
      <c r="Q31" s="47"/>
      <c r="R31" s="36"/>
      <c r="S31" s="42"/>
      <c r="T31" s="44">
        <f>SUM(T11,T12,T13,T14,T15,T16,T17,T18)</f>
        <v>0</v>
      </c>
      <c r="U31" s="47"/>
      <c r="V31" s="36"/>
      <c r="W31" s="42"/>
      <c r="X31" s="44">
        <f>SUM(X11,X12,X13,X14,X15,X16,X17,X18)</f>
        <v>0</v>
      </c>
      <c r="Y31" s="47"/>
      <c r="Z31" s="36"/>
      <c r="AA31" s="42"/>
      <c r="AB31" s="44">
        <f>SUM(AB11,AB12,AB13,AB14,AB15,AB16,AB17,AB18)</f>
        <v>0</v>
      </c>
      <c r="AC31" s="47"/>
      <c r="AD31" s="44">
        <f t="shared" si="2"/>
        <v>0</v>
      </c>
    </row>
    <row r="32" spans="1:30" ht="12.75" customHeight="1" x14ac:dyDescent="0.15">
      <c r="A32" s="60" t="s">
        <v>42</v>
      </c>
      <c r="B32" s="46"/>
      <c r="C32" s="37"/>
      <c r="D32" s="44">
        <f>SUM(D20:D26,D28:D30)</f>
        <v>0</v>
      </c>
      <c r="E32" s="47"/>
      <c r="F32" s="39"/>
      <c r="G32" s="42"/>
      <c r="H32" s="44">
        <f>SUM(H20:H26,H28:H30)</f>
        <v>0</v>
      </c>
      <c r="I32" s="53"/>
      <c r="J32" s="39"/>
      <c r="K32" s="42"/>
      <c r="L32" s="44">
        <f>SUM(L20:L26,L28:L30)</f>
        <v>0</v>
      </c>
      <c r="M32" s="47"/>
      <c r="N32" s="36"/>
      <c r="O32" s="42"/>
      <c r="P32" s="44">
        <f>SUM(P20:P26,P28:P30)</f>
        <v>0</v>
      </c>
      <c r="Q32" s="47"/>
      <c r="R32" s="36"/>
      <c r="S32" s="42"/>
      <c r="T32" s="44">
        <f>SUM(T20:T26,T28:T30)</f>
        <v>0</v>
      </c>
      <c r="U32" s="47"/>
      <c r="V32" s="36"/>
      <c r="W32" s="42"/>
      <c r="X32" s="44">
        <f>SUM(X20:X26,X28:X30)</f>
        <v>0</v>
      </c>
      <c r="Y32" s="47"/>
      <c r="Z32" s="36"/>
      <c r="AA32" s="42"/>
      <c r="AB32" s="44">
        <f>SUM(AB20:AB26,AB28:AB30)</f>
        <v>0</v>
      </c>
      <c r="AC32" s="47"/>
      <c r="AD32" s="44">
        <f t="shared" si="2"/>
        <v>0</v>
      </c>
    </row>
    <row r="33" spans="1:30" ht="12.75" customHeight="1" x14ac:dyDescent="0.15">
      <c r="A33" s="60" t="s">
        <v>43</v>
      </c>
      <c r="B33" s="36"/>
      <c r="C33" s="36"/>
      <c r="D33" s="44">
        <f>SUM(D31:D32)</f>
        <v>0</v>
      </c>
      <c r="E33" s="47"/>
      <c r="F33" s="39"/>
      <c r="G33" s="42"/>
      <c r="H33" s="44">
        <f>SUM(H31:H32)</f>
        <v>0</v>
      </c>
      <c r="I33" s="53"/>
      <c r="J33" s="39"/>
      <c r="K33" s="42"/>
      <c r="L33" s="44">
        <f>SUM(L31:L32)</f>
        <v>0</v>
      </c>
      <c r="M33" s="47"/>
      <c r="N33" s="36"/>
      <c r="O33" s="42"/>
      <c r="P33" s="44">
        <f>SUM(P31:P32)</f>
        <v>0</v>
      </c>
      <c r="Q33" s="47"/>
      <c r="R33" s="36"/>
      <c r="S33" s="42"/>
      <c r="T33" s="44">
        <f>SUM(T31:T32)</f>
        <v>0</v>
      </c>
      <c r="U33" s="47"/>
      <c r="V33" s="36"/>
      <c r="W33" s="42"/>
      <c r="X33" s="44">
        <f>SUM(X31:X32)</f>
        <v>0</v>
      </c>
      <c r="Y33" s="47"/>
      <c r="Z33" s="36"/>
      <c r="AA33" s="42"/>
      <c r="AB33" s="44">
        <f>SUM(AB31:AB32)</f>
        <v>0</v>
      </c>
      <c r="AC33" s="47"/>
      <c r="AD33" s="44">
        <f t="shared" si="2"/>
        <v>0</v>
      </c>
    </row>
    <row r="34" spans="1:30" ht="12.75" customHeight="1" x14ac:dyDescent="0.15">
      <c r="A34" s="25"/>
      <c r="B34" s="9"/>
      <c r="C34" s="3"/>
      <c r="D34" s="8"/>
      <c r="E34" s="47"/>
      <c r="F34" s="9"/>
      <c r="G34" s="3"/>
      <c r="H34" s="8"/>
      <c r="I34" s="53"/>
      <c r="J34" s="9"/>
      <c r="K34" s="3"/>
      <c r="L34" s="8"/>
      <c r="M34" s="47"/>
      <c r="N34" s="9"/>
      <c r="O34" s="3"/>
      <c r="P34" s="8"/>
      <c r="Q34" s="47"/>
      <c r="R34" s="9"/>
      <c r="S34" s="3"/>
      <c r="T34" s="8"/>
      <c r="U34" s="47"/>
      <c r="V34" s="9"/>
      <c r="W34" s="3"/>
      <c r="X34" s="8"/>
      <c r="Y34" s="47"/>
      <c r="Z34" s="9"/>
      <c r="AA34" s="3"/>
      <c r="AB34" s="8"/>
      <c r="AC34" s="47"/>
      <c r="AD34" s="14"/>
    </row>
    <row r="35" spans="1:30" s="36" customFormat="1" ht="12.75" customHeight="1" x14ac:dyDescent="0.15">
      <c r="A35" s="60" t="s">
        <v>128</v>
      </c>
      <c r="B35" s="82"/>
      <c r="C35" s="37"/>
      <c r="D35" s="44">
        <f>SUM('Lead PI'!D114+'PI Two'!D114+'PI Three'!D114+'PI Four'!D114+'PI Five'!D114+'PI Six'!D114+'PI Seven'!D114+'PI Eight'!D114+'PI Nine'!D114+'PI Ten'!D114)</f>
        <v>0</v>
      </c>
      <c r="E35" s="83"/>
      <c r="F35" s="82"/>
      <c r="G35" s="37"/>
      <c r="H35" s="44">
        <f>SUM('Lead PI'!H114+'PI Two'!H114+'PI Three'!H114+'PI Four'!H114+'PI Five'!H114+'PI Six'!H114+'PI Seven'!H114+'PI Eight'!H114+'PI Nine'!H114+'PI Ten'!H114)</f>
        <v>0</v>
      </c>
      <c r="J35" s="82"/>
      <c r="K35" s="37"/>
      <c r="L35" s="44">
        <f>SUM('Lead PI'!L114+'PI Two'!L114+'PI Three'!L114+'PI Four'!L114+'PI Five'!L114+'PI Six'!L114+'PI Seven'!L114+'PI Eight'!L114+'PI Nine'!L114+'PI Ten'!L114)</f>
        <v>0</v>
      </c>
      <c r="M35" s="83"/>
      <c r="N35" s="82"/>
      <c r="O35" s="37"/>
      <c r="P35" s="44">
        <f>SUM('Lead PI'!P114+'PI Two'!P114+'PI Three'!P114+'PI Four'!P114+'PI Five'!P114+'PI Six'!P114+'PI Seven'!P114+'PI Eight'!P114+'PI Nine'!P114+'PI Ten'!P114)</f>
        <v>0</v>
      </c>
      <c r="Q35" s="83"/>
      <c r="R35" s="82"/>
      <c r="S35" s="37"/>
      <c r="T35" s="44">
        <f>SUM('Lead PI'!T114+'PI Two'!T114+'PI Three'!T114+'PI Four'!T114+'PI Five'!T114+'PI Six'!T114+'PI Seven'!T114+'PI Eight'!T114+'PI Nine'!T114+'PI Ten'!T114)</f>
        <v>0</v>
      </c>
      <c r="U35" s="83"/>
      <c r="V35" s="82"/>
      <c r="W35" s="37"/>
      <c r="X35" s="44">
        <f>SUM('Lead PI'!X114+'PI Two'!X114+'PI Three'!X114+'PI Four'!X114+'PI Five'!X114+'PI Six'!X114+'PI Seven'!X114+'PI Eight'!X114+'PI Nine'!X114+'PI Ten'!X114)</f>
        <v>0</v>
      </c>
      <c r="Y35" s="83"/>
      <c r="Z35" s="82"/>
      <c r="AA35" s="37"/>
      <c r="AB35" s="44">
        <f>SUM('Lead PI'!AB114+'PI Two'!AB114+'PI Three'!AB114+'PI Four'!AB114+'PI Five'!AB114+'PI Six'!AB114+'PI Seven'!AB114+'PI Eight'!AB114+'PI Nine'!AB114+'PI Ten'!AB114)</f>
        <v>0</v>
      </c>
      <c r="AC35" s="83"/>
      <c r="AD35" s="44">
        <f t="shared" ref="AD35:AD44" si="3">SUM(D35,H35,L35,P35,T35,X35,AB35)</f>
        <v>0</v>
      </c>
    </row>
    <row r="36" spans="1:30" s="55" customFormat="1" ht="12.75" customHeight="1" x14ac:dyDescent="0.15">
      <c r="A36" s="55" t="s">
        <v>123</v>
      </c>
      <c r="D36" s="56">
        <f>SUM('Lead PI'!D116+'PI Two'!D116+'PI Three'!D116+'PI Four'!D116+'PI Five'!D116+'PI Six'!D116+'PI Seven'!D116+'PI Eight'!D116+'PI Nine'!D116+'PI Ten'!D116)</f>
        <v>0</v>
      </c>
      <c r="E36" s="47"/>
      <c r="H36" s="56">
        <f>SUM('Lead PI'!H116+'PI Two'!H116+'PI Three'!H116+'PI Four'!H116+'PI Five'!H116+'PI Six'!H116+'PI Seven'!H116+'PI Eight'!H116+'PI Nine'!H116+'PI Ten'!H116)</f>
        <v>0</v>
      </c>
      <c r="I36" s="53"/>
      <c r="L36" s="56">
        <f>SUM('Lead PI'!L116+'PI Two'!L116+'PI Three'!L116+'PI Four'!L116+'PI Five'!L116+'PI Six'!L116+'PI Seven'!L116+'PI Eight'!L116+'PI Nine'!L116+'PI Ten'!L116)</f>
        <v>0</v>
      </c>
      <c r="M36" s="47"/>
      <c r="P36" s="56">
        <f>SUM('Lead PI'!P116+'PI Two'!P116+'PI Three'!P116+'PI Four'!P116+'PI Five'!P116+'PI Six'!P116+'PI Seven'!P116+'PI Eight'!P116+'PI Nine'!P116+'PI Ten'!P116)</f>
        <v>0</v>
      </c>
      <c r="Q36" s="47"/>
      <c r="T36" s="56">
        <f>SUM('Lead PI'!T116+'PI Two'!T116+'PI Three'!T116+'PI Four'!T116+'PI Five'!T116+'PI Six'!T116+'PI Seven'!T116+'PI Eight'!T116+'PI Nine'!T116+'PI Ten'!T116)</f>
        <v>0</v>
      </c>
      <c r="U36" s="47"/>
      <c r="X36" s="56">
        <f>SUM('Lead PI'!X116+'PI Two'!X116+'PI Three'!X116+'PI Four'!X116+'PI Five'!X116+'PI Six'!X116+'PI Seven'!X116+'PI Eight'!X116+'PI Nine'!X116+'PI Ten'!X116)</f>
        <v>0</v>
      </c>
      <c r="Y36" s="47"/>
      <c r="AB36" s="56">
        <f>SUM('Lead PI'!AB116+'PI Two'!AB116+'PI Three'!AB116+'PI Four'!AB116+'PI Five'!AB116+'PI Six'!AB116+'PI Seven'!AB116+'PI Eight'!AB116+'PI Nine'!AB116+'PI Ten'!AB116)</f>
        <v>0</v>
      </c>
      <c r="AC36" s="47"/>
      <c r="AD36" s="44">
        <f t="shared" si="3"/>
        <v>0</v>
      </c>
    </row>
    <row r="37" spans="1:30" s="58" customFormat="1" ht="12.75" customHeight="1" x14ac:dyDescent="0.15">
      <c r="A37" s="58" t="str">
        <f>'Lead PI'!A118</f>
        <v>Subaward*</v>
      </c>
      <c r="D37" s="56">
        <f>'Lead PI'!D118</f>
        <v>0</v>
      </c>
      <c r="E37" s="47"/>
      <c r="F37" s="59"/>
      <c r="H37" s="56">
        <f>'Lead PI'!H118</f>
        <v>0</v>
      </c>
      <c r="I37" s="53"/>
      <c r="J37" s="59"/>
      <c r="L37" s="56">
        <f>'Lead PI'!L118</f>
        <v>0</v>
      </c>
      <c r="M37" s="47"/>
      <c r="N37" s="59"/>
      <c r="P37" s="56">
        <f>'Lead PI'!P118</f>
        <v>0</v>
      </c>
      <c r="Q37" s="47"/>
      <c r="R37" s="59"/>
      <c r="T37" s="56">
        <f>'Lead PI'!T118</f>
        <v>0</v>
      </c>
      <c r="U37" s="47"/>
      <c r="V37" s="59"/>
      <c r="X37" s="56">
        <f>'Lead PI'!X118</f>
        <v>0</v>
      </c>
      <c r="Y37" s="47"/>
      <c r="Z37" s="59"/>
      <c r="AB37" s="56">
        <f>'Lead PI'!AB118</f>
        <v>0</v>
      </c>
      <c r="AC37" s="47"/>
      <c r="AD37" s="44">
        <f t="shared" si="3"/>
        <v>0</v>
      </c>
    </row>
    <row r="38" spans="1:30" s="58" customFormat="1" ht="12.75" customHeight="1" x14ac:dyDescent="0.15">
      <c r="A38" s="58" t="str">
        <f>'Lead PI'!A119</f>
        <v>Subaward*</v>
      </c>
      <c r="D38" s="56">
        <f>'Lead PI'!D119</f>
        <v>0</v>
      </c>
      <c r="E38" s="47"/>
      <c r="F38" s="59"/>
      <c r="H38" s="56">
        <f>'Lead PI'!H119</f>
        <v>0</v>
      </c>
      <c r="I38" s="53"/>
      <c r="J38" s="59"/>
      <c r="L38" s="56">
        <f>'Lead PI'!L119</f>
        <v>0</v>
      </c>
      <c r="M38" s="47"/>
      <c r="N38" s="59"/>
      <c r="P38" s="56">
        <f>'Lead PI'!P119</f>
        <v>0</v>
      </c>
      <c r="Q38" s="47"/>
      <c r="R38" s="59"/>
      <c r="T38" s="56">
        <f>'Lead PI'!T119</f>
        <v>0</v>
      </c>
      <c r="U38" s="47"/>
      <c r="V38" s="59"/>
      <c r="X38" s="56">
        <f>'Lead PI'!X119</f>
        <v>0</v>
      </c>
      <c r="Y38" s="47"/>
      <c r="Z38" s="59"/>
      <c r="AB38" s="56">
        <f>'Lead PI'!AB119</f>
        <v>0</v>
      </c>
      <c r="AC38" s="47"/>
      <c r="AD38" s="44">
        <f t="shared" ref="AD38" si="4">SUM(D38,H38,L38,P38,T38,X38,AB38)</f>
        <v>0</v>
      </c>
    </row>
    <row r="39" spans="1:30" s="58" customFormat="1" ht="12.75" customHeight="1" x14ac:dyDescent="0.15">
      <c r="A39" s="58" t="str">
        <f>'Lead PI'!A120</f>
        <v>Subaward*</v>
      </c>
      <c r="D39" s="56">
        <f>'Lead PI'!D120</f>
        <v>0</v>
      </c>
      <c r="E39" s="47"/>
      <c r="F39" s="59"/>
      <c r="H39" s="56">
        <f>'Lead PI'!H120</f>
        <v>0</v>
      </c>
      <c r="I39" s="53"/>
      <c r="J39" s="59"/>
      <c r="L39" s="56">
        <f>'Lead PI'!L120</f>
        <v>0</v>
      </c>
      <c r="M39" s="47"/>
      <c r="N39" s="59"/>
      <c r="P39" s="56">
        <f>'Lead PI'!P120</f>
        <v>0</v>
      </c>
      <c r="Q39" s="47"/>
      <c r="R39" s="59"/>
      <c r="T39" s="56">
        <f>'Lead PI'!T120</f>
        <v>0</v>
      </c>
      <c r="U39" s="47"/>
      <c r="V39" s="59"/>
      <c r="X39" s="56">
        <f>'Lead PI'!X120</f>
        <v>0</v>
      </c>
      <c r="Y39" s="47"/>
      <c r="Z39" s="59"/>
      <c r="AB39" s="56">
        <f>'Lead PI'!AB120</f>
        <v>0</v>
      </c>
      <c r="AC39" s="47"/>
      <c r="AD39" s="44">
        <f t="shared" ref="AD39" si="5">SUM(D39,H39,L39,P39,T39,X39,AB39)</f>
        <v>0</v>
      </c>
    </row>
    <row r="40" spans="1:30" s="58" customFormat="1" ht="12.75" customHeight="1" x14ac:dyDescent="0.15">
      <c r="A40" s="58" t="str">
        <f>'Lead PI'!A121</f>
        <v>Subaward*</v>
      </c>
      <c r="D40" s="56">
        <f>'Lead PI'!D121</f>
        <v>0</v>
      </c>
      <c r="E40" s="47"/>
      <c r="F40" s="59"/>
      <c r="H40" s="56">
        <f>'Lead PI'!H121</f>
        <v>0</v>
      </c>
      <c r="I40" s="53"/>
      <c r="J40" s="59"/>
      <c r="L40" s="56">
        <f>'Lead PI'!L121</f>
        <v>0</v>
      </c>
      <c r="M40" s="47"/>
      <c r="N40" s="59"/>
      <c r="P40" s="56">
        <f>'Lead PI'!P121</f>
        <v>0</v>
      </c>
      <c r="Q40" s="47"/>
      <c r="R40" s="59"/>
      <c r="T40" s="56">
        <f>'Lead PI'!T121</f>
        <v>0</v>
      </c>
      <c r="U40" s="47"/>
      <c r="V40" s="59"/>
      <c r="X40" s="56">
        <f>'Lead PI'!X121</f>
        <v>0</v>
      </c>
      <c r="Y40" s="47"/>
      <c r="Z40" s="59"/>
      <c r="AB40" s="56">
        <f>'Lead PI'!AB121</f>
        <v>0</v>
      </c>
      <c r="AC40" s="47"/>
      <c r="AD40" s="44">
        <f t="shared" si="3"/>
        <v>0</v>
      </c>
    </row>
    <row r="41" spans="1:30" s="58" customFormat="1" ht="12.75" customHeight="1" x14ac:dyDescent="0.15">
      <c r="A41" s="58" t="str">
        <f>'Lead PI'!A122</f>
        <v>Subaward*</v>
      </c>
      <c r="D41" s="56">
        <f>'Lead PI'!D122</f>
        <v>0</v>
      </c>
      <c r="E41" s="47"/>
      <c r="F41" s="59"/>
      <c r="H41" s="56">
        <f>'Lead PI'!H122</f>
        <v>0</v>
      </c>
      <c r="I41" s="53"/>
      <c r="J41" s="59"/>
      <c r="L41" s="56">
        <f>'Lead PI'!L122</f>
        <v>0</v>
      </c>
      <c r="M41" s="47"/>
      <c r="N41" s="59"/>
      <c r="P41" s="56">
        <f>'Lead PI'!P122</f>
        <v>0</v>
      </c>
      <c r="Q41" s="47"/>
      <c r="R41" s="59"/>
      <c r="T41" s="56">
        <f>'Lead PI'!T122</f>
        <v>0</v>
      </c>
      <c r="U41" s="47"/>
      <c r="V41" s="59"/>
      <c r="X41" s="56">
        <f>'Lead PI'!X122</f>
        <v>0</v>
      </c>
      <c r="Y41" s="47"/>
      <c r="Z41" s="59"/>
      <c r="AB41" s="56">
        <f>'Lead PI'!AB122</f>
        <v>0</v>
      </c>
      <c r="AC41" s="47"/>
      <c r="AD41" s="44">
        <f t="shared" si="3"/>
        <v>0</v>
      </c>
    </row>
    <row r="42" spans="1:30" ht="12.75" customHeight="1" x14ac:dyDescent="0.15">
      <c r="A42" s="60" t="s">
        <v>52</v>
      </c>
      <c r="B42" s="36"/>
      <c r="C42" s="36"/>
      <c r="D42" s="56">
        <f>SUM('Lead PI'!D129+'PI Two'!D125+'PI Three'!D125+'PI Four'!D125+'PI Five'!D125+'PI Six'!D125+'PI Seven'!D125+'PI Eight'!D125+'PI Nine'!D125+'PI Ten'!D125)</f>
        <v>0</v>
      </c>
      <c r="E42" s="47"/>
      <c r="F42" s="55"/>
      <c r="G42" s="36"/>
      <c r="H42" s="56">
        <f>SUM('Lead PI'!H129+'PI Two'!H125+'PI Three'!H125+'PI Four'!H125+'PI Five'!H125+'PI Six'!H125+'PI Seven'!H125+'PI Eight'!H125+'PI Nine'!H125+'PI Ten'!H125)</f>
        <v>0</v>
      </c>
      <c r="I42" s="53"/>
      <c r="J42" s="36"/>
      <c r="K42" s="36"/>
      <c r="L42" s="56">
        <f>SUM('Lead PI'!L129+'PI Two'!L125+'PI Three'!L125+'PI Four'!L125+'PI Five'!L125+'PI Six'!L125+'PI Seven'!L125+'PI Eight'!L125+'PI Nine'!L125+'PI Ten'!L125)</f>
        <v>0</v>
      </c>
      <c r="M42" s="47"/>
      <c r="N42" s="36"/>
      <c r="O42" s="36"/>
      <c r="P42" s="56">
        <f>SUM('Lead PI'!P129+'PI Two'!P125+'PI Three'!P125+'PI Four'!P125+'PI Five'!P125+'PI Six'!P125+'PI Seven'!P125+'PI Eight'!P125+'PI Nine'!P125+'PI Ten'!P125)</f>
        <v>0</v>
      </c>
      <c r="Q42" s="47"/>
      <c r="R42" s="36"/>
      <c r="S42" s="36"/>
      <c r="T42" s="56">
        <f>SUM('Lead PI'!T129+'PI Two'!T125+'PI Three'!T125+'PI Four'!T125+'PI Five'!T125+'PI Six'!T125+'PI Seven'!T125+'PI Eight'!T125+'PI Nine'!T125+'PI Ten'!T125)</f>
        <v>0</v>
      </c>
      <c r="U42" s="47"/>
      <c r="V42" s="36"/>
      <c r="W42" s="36"/>
      <c r="X42" s="56">
        <f>SUM('Lead PI'!X129+'PI Two'!X125+'PI Three'!X125+'PI Four'!X125+'PI Five'!X125+'PI Six'!X125+'PI Seven'!X125+'PI Eight'!X125+'PI Nine'!X125+'PI Ten'!X125)</f>
        <v>0</v>
      </c>
      <c r="Y42" s="47"/>
      <c r="Z42" s="36"/>
      <c r="AA42" s="36"/>
      <c r="AB42" s="56">
        <f>SUM('Lead PI'!AB129+'PI Two'!AB124+'PI Three'!AB124+'PI Four'!AB124+'PI Five'!AB124+'PI Six'!AB124+'PI Seven'!AB124+'PI Eight'!AB124+'PI Nine'!AB124+'PI Ten'!AB124)</f>
        <v>0</v>
      </c>
      <c r="AC42" s="47"/>
      <c r="AD42" s="44">
        <f t="shared" si="3"/>
        <v>0</v>
      </c>
    </row>
    <row r="43" spans="1:30" ht="12.75" customHeight="1" x14ac:dyDescent="0.15">
      <c r="A43" s="60" t="s">
        <v>114</v>
      </c>
      <c r="B43" s="36"/>
      <c r="C43" s="36"/>
      <c r="D43" s="56">
        <f>SUM('Lead PI'!D134+'PI Two'!D130+'PI Three'!D130+'PI Four'!D130+'PI Five'!D130+'PI Six'!D130+'PI Seven'!D130+'PI Eight'!D130+'PI Nine'!D130+'PI Ten'!D130)</f>
        <v>0</v>
      </c>
      <c r="E43" s="47"/>
      <c r="F43" s="36"/>
      <c r="G43" s="36"/>
      <c r="H43" s="56">
        <f>SUM('Lead PI'!H134+'PI Two'!H130+'PI Three'!H130+'PI Four'!H130+'PI Five'!H130+'PI Six'!H130+'PI Seven'!H130+'PI Eight'!H130+'PI Nine'!H130+'PI Ten'!H130)</f>
        <v>0</v>
      </c>
      <c r="I43" s="53"/>
      <c r="J43" s="36"/>
      <c r="K43" s="36"/>
      <c r="L43" s="56">
        <f>SUM('Lead PI'!L134+'PI Two'!L130+'PI Three'!L130+'PI Four'!L130+'PI Five'!L130+'PI Six'!L130+'PI Seven'!L130+'PI Eight'!L130+'PI Nine'!L130+'PI Ten'!L130)</f>
        <v>0</v>
      </c>
      <c r="M43" s="47"/>
      <c r="N43" s="36"/>
      <c r="O43" s="36"/>
      <c r="P43" s="56">
        <f>SUM('Lead PI'!P134+'PI Two'!P130+'PI Three'!P130+'PI Four'!P130+'PI Five'!P130+'PI Six'!P130+'PI Seven'!P130+'PI Eight'!P130+'PI Nine'!P130+'PI Ten'!P130)</f>
        <v>0</v>
      </c>
      <c r="Q43" s="47"/>
      <c r="R43" s="36"/>
      <c r="S43" s="36"/>
      <c r="T43" s="56">
        <f>SUM('Lead PI'!T134+'PI Two'!T130+'PI Three'!T130+'PI Four'!T130+'PI Five'!T130+'PI Six'!T130+'PI Seven'!T130+'PI Eight'!T130+'PI Nine'!T130+'PI Ten'!T130)</f>
        <v>0</v>
      </c>
      <c r="U43" s="47"/>
      <c r="V43" s="36"/>
      <c r="W43" s="36"/>
      <c r="X43" s="56">
        <f>SUM('Lead PI'!X134+'PI Two'!X130+'PI Three'!X130+'PI Four'!X130+'PI Five'!X130+'PI Six'!X130+'PI Seven'!X130+'PI Eight'!X130+'PI Nine'!X130+'PI Ten'!X130)</f>
        <v>0</v>
      </c>
      <c r="Y43" s="47"/>
      <c r="Z43" s="36"/>
      <c r="AA43" s="36"/>
      <c r="AB43" s="56">
        <f>SUM('Lead PI'!AB134+'PI Two'!AB130+'PI Three'!AB130+'PI Four'!AB130+'PI Five'!AB130+'PI Six'!AB130+'PI Seven'!AB130+'PI Eight'!AB130+'PI Nine'!AB130+'PI Ten'!AB130)</f>
        <v>0</v>
      </c>
      <c r="AC43" s="47"/>
      <c r="AD43" s="44">
        <f t="shared" si="3"/>
        <v>0</v>
      </c>
    </row>
    <row r="44" spans="1:30" ht="12.75" customHeight="1" x14ac:dyDescent="0.15">
      <c r="A44" s="60" t="s">
        <v>1</v>
      </c>
      <c r="B44" s="36"/>
      <c r="C44" s="36"/>
      <c r="D44" s="56">
        <f>SUM('Lead PI'!D142+'PI Two'!D138+'PI Three'!D138+'PI Four'!D138+'PI Five'!D138+'PI Six'!D138+'PI Seven'!D138+'PI Eight'!D138+'PI Nine'!D138+'PI Ten'!D138)</f>
        <v>0</v>
      </c>
      <c r="E44" s="47"/>
      <c r="F44" s="36"/>
      <c r="G44" s="36"/>
      <c r="H44" s="56">
        <f>SUM('Lead PI'!H142+'PI Two'!H138+'PI Three'!H138+'PI Four'!H138+'PI Five'!H138+'PI Six'!H138+'PI Seven'!H138+'PI Eight'!H138+'PI Nine'!H138+'PI Ten'!H138)</f>
        <v>0</v>
      </c>
      <c r="I44" s="53"/>
      <c r="J44" s="36"/>
      <c r="K44" s="36"/>
      <c r="L44" s="56">
        <f>SUM('Lead PI'!L142+'PI Two'!L138+'PI Three'!L138+'PI Four'!L138+'PI Five'!L138+'PI Six'!L138+'PI Seven'!L138+'PI Eight'!L138+'PI Nine'!L138+'PI Ten'!L138)</f>
        <v>0</v>
      </c>
      <c r="M44" s="47"/>
      <c r="N44" s="36"/>
      <c r="O44" s="36"/>
      <c r="P44" s="56">
        <f>SUM('Lead PI'!P142+'PI Two'!P138+'PI Three'!P138+'PI Four'!P138+'PI Five'!P138+'PI Six'!P138+'PI Seven'!P138+'PI Eight'!P138+'PI Nine'!P138+'PI Ten'!P138)</f>
        <v>0</v>
      </c>
      <c r="Q44" s="47"/>
      <c r="R44" s="36"/>
      <c r="S44" s="36"/>
      <c r="T44" s="56">
        <f>SUM('Lead PI'!T142+'PI Two'!T138+'PI Three'!T138+'PI Four'!T138+'PI Five'!T138+'PI Six'!T138+'PI Seven'!T138+'PI Eight'!T138+'PI Nine'!T138+'PI Ten'!T138)</f>
        <v>0</v>
      </c>
      <c r="U44" s="47"/>
      <c r="V44" s="36"/>
      <c r="W44" s="36"/>
      <c r="X44" s="56">
        <f>SUM('Lead PI'!X142+'PI Two'!X138+'PI Three'!X138+'PI Four'!X138+'PI Five'!X138+'PI Six'!X138+'PI Seven'!X138+'PI Eight'!X138+'PI Nine'!X138+'PI Ten'!X138)</f>
        <v>0</v>
      </c>
      <c r="Y44" s="47"/>
      <c r="Z44" s="36"/>
      <c r="AA44" s="36"/>
      <c r="AB44" s="56">
        <f>SUM('Lead PI'!AB142+'PI Two'!AB138+'PI Three'!AB138+'PI Four'!AB138+'PI Five'!AB138+'PI Six'!AB138+'PI Seven'!AB138+'PI Eight'!AB138+'PI Nine'!AB138+'PI Ten'!AB138)</f>
        <v>0</v>
      </c>
      <c r="AC44" s="47"/>
      <c r="AD44" s="44">
        <f t="shared" si="3"/>
        <v>0</v>
      </c>
    </row>
    <row r="45" spans="1:30" ht="12.75" customHeight="1" x14ac:dyDescent="0.15">
      <c r="A45" s="25"/>
      <c r="D45" s="8"/>
      <c r="E45" s="47"/>
      <c r="F45" s="9"/>
      <c r="G45" s="3"/>
      <c r="H45" s="8"/>
      <c r="I45" s="53"/>
      <c r="J45" s="9"/>
      <c r="K45" s="3"/>
      <c r="L45" s="8"/>
      <c r="M45" s="47"/>
      <c r="N45" s="9"/>
      <c r="O45" s="3"/>
      <c r="P45" s="8"/>
      <c r="Q45" s="47"/>
      <c r="R45" s="9"/>
      <c r="S45" s="3"/>
      <c r="T45" s="8"/>
      <c r="U45" s="47"/>
      <c r="V45" s="9"/>
      <c r="W45" s="3"/>
      <c r="X45" s="8"/>
      <c r="Y45" s="47"/>
      <c r="Z45" s="9"/>
      <c r="AA45" s="3"/>
      <c r="AB45" s="8"/>
      <c r="AC45" s="47"/>
      <c r="AD45" s="14"/>
    </row>
    <row r="46" spans="1:30" ht="12.75" customHeight="1" x14ac:dyDescent="0.15">
      <c r="A46" s="11" t="s">
        <v>3</v>
      </c>
      <c r="D46" s="41">
        <f>SUM(D33,D35:D44)</f>
        <v>0</v>
      </c>
      <c r="E46" s="47"/>
      <c r="H46" s="41">
        <f>SUM(H33,H35:H44)</f>
        <v>0</v>
      </c>
      <c r="I46" s="53"/>
      <c r="L46" s="41">
        <f>SUM(L33,L35:L44)</f>
        <v>0</v>
      </c>
      <c r="M46" s="47"/>
      <c r="P46" s="41">
        <f>SUM(P33,P35:P44)</f>
        <v>0</v>
      </c>
      <c r="Q46" s="47"/>
      <c r="T46" s="41">
        <f>SUM(T33,T35:T44)</f>
        <v>0</v>
      </c>
      <c r="U46" s="47"/>
      <c r="X46" s="41">
        <f>SUM(X33,X35:X44)</f>
        <v>0</v>
      </c>
      <c r="Y46" s="47"/>
      <c r="AB46" s="41">
        <f>SUM(AB33,AB35:AB44)</f>
        <v>0</v>
      </c>
      <c r="AC46" s="47"/>
      <c r="AD46" s="23">
        <f>SUM(D46,H46,L46,P46,T46,X46,AB46)</f>
        <v>0</v>
      </c>
    </row>
    <row r="47" spans="1:30" ht="12.75" customHeight="1" x14ac:dyDescent="0.15">
      <c r="A47" s="11" t="str">
        <f>'Lead PI'!A145</f>
        <v>F&amp;A add in for Subaward*</v>
      </c>
      <c r="D47" s="41">
        <f>'Lead PI'!D145</f>
        <v>0</v>
      </c>
      <c r="E47" s="47"/>
      <c r="H47" s="41">
        <f>'Lead PI'!H145</f>
        <v>0</v>
      </c>
      <c r="I47" s="53"/>
      <c r="L47" s="41">
        <f>'Lead PI'!L145</f>
        <v>0</v>
      </c>
      <c r="M47" s="47"/>
      <c r="P47" s="41">
        <f>'Lead PI'!P145</f>
        <v>0</v>
      </c>
      <c r="Q47" s="47"/>
      <c r="T47" s="41">
        <f>'Lead PI'!T145</f>
        <v>0</v>
      </c>
      <c r="U47" s="47"/>
      <c r="X47" s="41">
        <f>'Lead PI'!X145</f>
        <v>0</v>
      </c>
      <c r="Y47" s="47"/>
      <c r="AB47" s="41">
        <f>'Lead PI'!AB145</f>
        <v>0</v>
      </c>
      <c r="AC47" s="47"/>
      <c r="AD47" s="23">
        <f t="shared" ref="AD47:AD51" si="6">SUM(D47,H47,L47,P47,T47,X47,AB47)</f>
        <v>0</v>
      </c>
    </row>
    <row r="48" spans="1:30" ht="12.75" customHeight="1" x14ac:dyDescent="0.15">
      <c r="A48" s="11" t="str">
        <f>'Lead PI'!A146</f>
        <v>F&amp;A add in for Subaward*</v>
      </c>
      <c r="D48" s="41">
        <f>'Lead PI'!D146</f>
        <v>0</v>
      </c>
      <c r="E48" s="47"/>
      <c r="H48" s="41">
        <f>'Lead PI'!H146</f>
        <v>0</v>
      </c>
      <c r="I48" s="53"/>
      <c r="L48" s="41">
        <f>'Lead PI'!L146</f>
        <v>0</v>
      </c>
      <c r="M48" s="47"/>
      <c r="P48" s="41">
        <f>'Lead PI'!P146</f>
        <v>0</v>
      </c>
      <c r="Q48" s="47"/>
      <c r="T48" s="41">
        <f>'Lead PI'!T146</f>
        <v>0</v>
      </c>
      <c r="U48" s="47"/>
      <c r="X48" s="41">
        <f>'Lead PI'!X146</f>
        <v>0</v>
      </c>
      <c r="Y48" s="47"/>
      <c r="AB48" s="41">
        <f>'Lead PI'!AB146</f>
        <v>0</v>
      </c>
      <c r="AC48" s="47"/>
      <c r="AD48" s="23">
        <f t="shared" si="6"/>
        <v>0</v>
      </c>
    </row>
    <row r="49" spans="1:33" ht="12.75" customHeight="1" x14ac:dyDescent="0.15">
      <c r="A49" s="11" t="str">
        <f>'Lead PI'!A147</f>
        <v>F&amp;A add in for Subaward*</v>
      </c>
      <c r="D49" s="41">
        <f>'Lead PI'!D147</f>
        <v>0</v>
      </c>
      <c r="E49" s="47"/>
      <c r="H49" s="41">
        <f>'Lead PI'!H147</f>
        <v>0</v>
      </c>
      <c r="I49" s="53"/>
      <c r="L49" s="41">
        <f>'Lead PI'!L147</f>
        <v>0</v>
      </c>
      <c r="M49" s="47"/>
      <c r="P49" s="41">
        <f>'Lead PI'!P147</f>
        <v>0</v>
      </c>
      <c r="Q49" s="47"/>
      <c r="T49" s="41">
        <f>'Lead PI'!T147</f>
        <v>0</v>
      </c>
      <c r="U49" s="47"/>
      <c r="X49" s="41">
        <f>'Lead PI'!X147</f>
        <v>0</v>
      </c>
      <c r="Y49" s="47"/>
      <c r="AB49" s="41">
        <f>'Lead PI'!AB147</f>
        <v>0</v>
      </c>
      <c r="AC49" s="47"/>
      <c r="AD49" s="23">
        <f t="shared" si="6"/>
        <v>0</v>
      </c>
    </row>
    <row r="50" spans="1:33" ht="12.75" customHeight="1" x14ac:dyDescent="0.15">
      <c r="A50" s="11" t="str">
        <f>'Lead PI'!A148</f>
        <v>F&amp;A add in for Subaward*</v>
      </c>
      <c r="D50" s="41">
        <f>'Lead PI'!D148</f>
        <v>0</v>
      </c>
      <c r="E50" s="47"/>
      <c r="H50" s="41">
        <f>'Lead PI'!H148</f>
        <v>0</v>
      </c>
      <c r="I50" s="53"/>
      <c r="L50" s="41">
        <f>'Lead PI'!L148</f>
        <v>0</v>
      </c>
      <c r="M50" s="47"/>
      <c r="P50" s="41">
        <f>'Lead PI'!P148</f>
        <v>0</v>
      </c>
      <c r="Q50" s="47"/>
      <c r="T50" s="41">
        <f>'Lead PI'!T148</f>
        <v>0</v>
      </c>
      <c r="U50" s="47"/>
      <c r="X50" s="41">
        <f>'Lead PI'!X148</f>
        <v>0</v>
      </c>
      <c r="Y50" s="47"/>
      <c r="AB50" s="41">
        <f>'Lead PI'!AB148</f>
        <v>0</v>
      </c>
      <c r="AC50" s="47"/>
      <c r="AD50" s="23">
        <f t="shared" si="6"/>
        <v>0</v>
      </c>
    </row>
    <row r="51" spans="1:33" ht="12.75" customHeight="1" x14ac:dyDescent="0.15">
      <c r="A51" s="11" t="str">
        <f>'Lead PI'!A149</f>
        <v>F&amp;A add in for Subaward*</v>
      </c>
      <c r="D51" s="41">
        <f>'Lead PI'!D149</f>
        <v>0</v>
      </c>
      <c r="E51" s="47"/>
      <c r="H51" s="41">
        <f>'Lead PI'!H149</f>
        <v>0</v>
      </c>
      <c r="I51" s="53"/>
      <c r="L51" s="41">
        <f>'Lead PI'!L149</f>
        <v>0</v>
      </c>
      <c r="M51" s="47"/>
      <c r="P51" s="41">
        <f>'Lead PI'!P149</f>
        <v>0</v>
      </c>
      <c r="Q51" s="47"/>
      <c r="T51" s="41">
        <f>'Lead PI'!T149</f>
        <v>0</v>
      </c>
      <c r="U51" s="47"/>
      <c r="X51" s="41">
        <f>'Lead PI'!X149</f>
        <v>0</v>
      </c>
      <c r="Y51" s="47"/>
      <c r="AB51" s="41">
        <f>'Lead PI'!AB149</f>
        <v>0</v>
      </c>
      <c r="AC51" s="47"/>
      <c r="AD51" s="23">
        <f t="shared" si="6"/>
        <v>0</v>
      </c>
    </row>
    <row r="52" spans="1:33" ht="12.75" customHeight="1" x14ac:dyDescent="0.15">
      <c r="A52" s="34" t="s">
        <v>2</v>
      </c>
      <c r="B52" s="16"/>
      <c r="C52" s="16"/>
      <c r="D52" s="41">
        <f>SUM(D33,D43,D44)+SUM(D47:D51)</f>
        <v>0</v>
      </c>
      <c r="E52" s="47"/>
      <c r="H52" s="41">
        <f>SUM(H33,H43,H44)+SUM(H47:H51)</f>
        <v>0</v>
      </c>
      <c r="I52" s="53"/>
      <c r="L52" s="41">
        <f>SUM(L33,L43,L44)+SUM(L47:L51)</f>
        <v>0</v>
      </c>
      <c r="M52" s="47"/>
      <c r="P52" s="41">
        <f>SUM(P33,P43,P44)+SUM(P47:P51)</f>
        <v>0</v>
      </c>
      <c r="Q52" s="47"/>
      <c r="T52" s="41">
        <f>SUM(T33,T43,T44)+SUM(T47:T51)</f>
        <v>0</v>
      </c>
      <c r="U52" s="47"/>
      <c r="X52" s="41">
        <f>SUM(X33,X43,X44)+SUM(X47:X51)</f>
        <v>0</v>
      </c>
      <c r="Y52" s="47"/>
      <c r="AB52" s="41">
        <f>SUM(AB33,AB43,AB44)+SUM(AB47:AB51)</f>
        <v>0</v>
      </c>
      <c r="AC52" s="47"/>
      <c r="AD52" s="23">
        <f>SUM(D52,H52,L52,P52,T52,X52,AB52)</f>
        <v>0</v>
      </c>
      <c r="AG52" s="15"/>
    </row>
    <row r="53" spans="1:33" ht="12.75" customHeight="1" x14ac:dyDescent="0.15">
      <c r="A53" s="11" t="s">
        <v>4</v>
      </c>
      <c r="B53" s="5" t="s">
        <v>5</v>
      </c>
      <c r="C53" s="6">
        <f>'Lead PI'!C151</f>
        <v>0.52500000000000002</v>
      </c>
      <c r="D53" s="41">
        <f>ROUND(IF('Lead PI'!$B$7="yes",D46*C53,D52*C53),0)</f>
        <v>0</v>
      </c>
      <c r="E53" s="47"/>
      <c r="F53" s="5" t="s">
        <v>5</v>
      </c>
      <c r="G53" s="6">
        <f>'Lead PI'!G151</f>
        <v>0.52500000000000002</v>
      </c>
      <c r="H53" s="41">
        <f>ROUND(IF('Lead PI'!$B$7="yes",H46*G53,H52*G53),0)</f>
        <v>0</v>
      </c>
      <c r="I53" s="53"/>
      <c r="J53" s="5" t="s">
        <v>5</v>
      </c>
      <c r="K53" s="6">
        <f>'Lead PI'!K151</f>
        <v>0.52500000000000002</v>
      </c>
      <c r="L53" s="41">
        <f>ROUND(IF('Lead PI'!$B$7="yes",L46*K53,L52*K53),0)</f>
        <v>0</v>
      </c>
      <c r="M53" s="47"/>
      <c r="N53" s="5" t="s">
        <v>5</v>
      </c>
      <c r="O53" s="6">
        <f>'Lead PI'!O151</f>
        <v>0.52500000000000002</v>
      </c>
      <c r="P53" s="41">
        <f>ROUND(IF('Lead PI'!$B$7="yes",P46*O53,P52*O53),0)</f>
        <v>0</v>
      </c>
      <c r="Q53" s="47"/>
      <c r="R53" s="5" t="s">
        <v>5</v>
      </c>
      <c r="S53" s="6">
        <f>'Lead PI'!S151</f>
        <v>0.52500000000000002</v>
      </c>
      <c r="T53" s="41">
        <f>ROUND(IF('Lead PI'!$B$7="yes",T46*S53,T52*S53),0)</f>
        <v>0</v>
      </c>
      <c r="U53" s="47"/>
      <c r="V53" s="5" t="s">
        <v>5</v>
      </c>
      <c r="W53" s="6">
        <f>'Lead PI'!W151</f>
        <v>0.52500000000000002</v>
      </c>
      <c r="X53" s="41">
        <f>ROUND(IF('Lead PI'!$B$7="yes",X46*W53,X52*W53),0)</f>
        <v>0</v>
      </c>
      <c r="Y53" s="47"/>
      <c r="Z53" s="5" t="s">
        <v>5</v>
      </c>
      <c r="AA53" s="6">
        <f>'Lead PI'!AA151</f>
        <v>0.52500000000000002</v>
      </c>
      <c r="AB53" s="41">
        <f>ROUND(IF('Lead PI'!$B$7="yes",AB46*AA53,AB52*AA53),0)</f>
        <v>0</v>
      </c>
      <c r="AC53" s="47"/>
      <c r="AD53" s="23">
        <f>SUM(D53,H53,L53,P53,T53,X53,AB53)</f>
        <v>0</v>
      </c>
    </row>
    <row r="54" spans="1:33" ht="12.75" customHeight="1" x14ac:dyDescent="0.15">
      <c r="A54" s="36" t="s">
        <v>6</v>
      </c>
      <c r="B54" s="36"/>
      <c r="C54" s="36"/>
      <c r="D54" s="44">
        <f>SUM(D46,D53)</f>
        <v>0</v>
      </c>
      <c r="E54" s="47"/>
      <c r="F54" s="36"/>
      <c r="G54" s="36"/>
      <c r="H54" s="44">
        <f>SUM(H46,H53)</f>
        <v>0</v>
      </c>
      <c r="I54" s="53"/>
      <c r="J54" s="36"/>
      <c r="K54" s="36"/>
      <c r="L54" s="44">
        <f>SUM(L46,L53)</f>
        <v>0</v>
      </c>
      <c r="M54" s="47"/>
      <c r="N54" s="36"/>
      <c r="O54" s="36"/>
      <c r="P54" s="44">
        <f>SUM(P46,P53)</f>
        <v>0</v>
      </c>
      <c r="Q54" s="47"/>
      <c r="R54" s="36"/>
      <c r="S54" s="36"/>
      <c r="T54" s="44">
        <f>SUM(T46,T53)</f>
        <v>0</v>
      </c>
      <c r="U54" s="47"/>
      <c r="V54" s="36"/>
      <c r="W54" s="36"/>
      <c r="X54" s="44">
        <f>SUM(X46,X53)</f>
        <v>0</v>
      </c>
      <c r="Y54" s="47"/>
      <c r="Z54" s="36"/>
      <c r="AA54" s="36"/>
      <c r="AB54" s="44">
        <f>SUM(AB46,AB53)</f>
        <v>0</v>
      </c>
      <c r="AC54" s="47"/>
      <c r="AD54" s="44">
        <f>SUM(D54,H54,L54,P54,T54,X54, AB54)</f>
        <v>0</v>
      </c>
    </row>
    <row r="55" spans="1:33" ht="12.75" customHeight="1" x14ac:dyDescent="0.15">
      <c r="A55" s="11" t="s">
        <v>115</v>
      </c>
      <c r="M55" s="10"/>
      <c r="Q55" s="10"/>
      <c r="U55" s="10"/>
      <c r="Y55" s="10"/>
      <c r="AC55" s="10"/>
    </row>
    <row r="56" spans="1:33" ht="12.75" customHeight="1" x14ac:dyDescent="0.15">
      <c r="A56" s="88" t="s">
        <v>136</v>
      </c>
    </row>
    <row r="57" spans="1:33" ht="12.75" customHeight="1" x14ac:dyDescent="0.15">
      <c r="A57" s="88" t="s">
        <v>147</v>
      </c>
      <c r="B57" s="88"/>
      <c r="C57" s="88"/>
      <c r="D57" s="89">
        <f>'Lead PI'!D152</f>
        <v>0</v>
      </c>
      <c r="E57" s="88"/>
      <c r="F57" s="88"/>
      <c r="G57" s="88"/>
      <c r="H57" s="89">
        <f>'Lead PI'!H152</f>
        <v>0</v>
      </c>
      <c r="I57" s="89"/>
      <c r="J57" s="89"/>
      <c r="K57" s="89"/>
      <c r="L57" s="89">
        <f>'Lead PI'!L152</f>
        <v>0</v>
      </c>
      <c r="M57" s="89"/>
      <c r="N57" s="89"/>
      <c r="O57" s="89"/>
      <c r="P57" s="89">
        <f>'Lead PI'!P152</f>
        <v>0</v>
      </c>
      <c r="Q57" s="89"/>
      <c r="R57" s="89"/>
      <c r="S57" s="89"/>
      <c r="T57" s="89">
        <f>'Lead PI'!T152</f>
        <v>0</v>
      </c>
      <c r="U57" s="89"/>
      <c r="V57" s="89"/>
      <c r="W57" s="89"/>
      <c r="X57" s="89">
        <f>'Lead PI'!X152</f>
        <v>0</v>
      </c>
      <c r="Y57" s="89"/>
      <c r="Z57" s="89"/>
      <c r="AA57" s="89"/>
      <c r="AB57" s="89">
        <f>'Lead PI'!AB152</f>
        <v>0</v>
      </c>
      <c r="AC57" s="89"/>
      <c r="AD57" s="89">
        <f>'Lead PI'!AD152</f>
        <v>0</v>
      </c>
    </row>
    <row r="58" spans="1:33" ht="12.75" customHeight="1" x14ac:dyDescent="0.15">
      <c r="A58" s="88" t="s">
        <v>148</v>
      </c>
      <c r="B58" s="88"/>
      <c r="C58" s="88"/>
      <c r="D58" s="89">
        <f>'PI Two'!D143</f>
        <v>0</v>
      </c>
      <c r="E58" s="88"/>
      <c r="F58" s="88"/>
      <c r="G58" s="88"/>
      <c r="H58" s="89">
        <f>'PI Two'!H143</f>
        <v>0</v>
      </c>
      <c r="I58" s="89"/>
      <c r="J58" s="89"/>
      <c r="K58" s="89"/>
      <c r="L58" s="89">
        <f>'PI Two'!L143</f>
        <v>0</v>
      </c>
      <c r="M58" s="89"/>
      <c r="N58" s="89"/>
      <c r="O58" s="89"/>
      <c r="P58" s="89">
        <f>'PI Two'!P143</f>
        <v>0</v>
      </c>
      <c r="Q58" s="89"/>
      <c r="R58" s="89"/>
      <c r="S58" s="89"/>
      <c r="T58" s="89">
        <f>'PI Two'!T143</f>
        <v>0</v>
      </c>
      <c r="U58" s="89"/>
      <c r="V58" s="89"/>
      <c r="W58" s="89"/>
      <c r="X58" s="89">
        <f>'PI Two'!X143</f>
        <v>0</v>
      </c>
      <c r="Y58" s="89"/>
      <c r="Z58" s="89"/>
      <c r="AA58" s="89"/>
      <c r="AB58" s="89">
        <f>'PI Two'!AB143</f>
        <v>0</v>
      </c>
      <c r="AC58" s="89"/>
      <c r="AD58" s="89">
        <f>'PI Two'!AD143</f>
        <v>0</v>
      </c>
    </row>
    <row r="59" spans="1:33" ht="12.75" customHeight="1" x14ac:dyDescent="0.15">
      <c r="A59" s="88" t="s">
        <v>137</v>
      </c>
      <c r="B59" s="88"/>
      <c r="C59" s="88"/>
      <c r="D59" s="89">
        <f>'PI Three'!D143</f>
        <v>0</v>
      </c>
      <c r="E59" s="88"/>
      <c r="F59" s="88"/>
      <c r="G59" s="88"/>
      <c r="H59" s="89">
        <f>'PI Three'!H143</f>
        <v>0</v>
      </c>
      <c r="I59" s="89"/>
      <c r="J59" s="89"/>
      <c r="K59" s="89"/>
      <c r="L59" s="89">
        <f>'PI Three'!L143</f>
        <v>0</v>
      </c>
      <c r="M59" s="89"/>
      <c r="N59" s="89"/>
      <c r="O59" s="89"/>
      <c r="P59" s="89">
        <f>'PI Three'!P143</f>
        <v>0</v>
      </c>
      <c r="Q59" s="89"/>
      <c r="R59" s="89"/>
      <c r="S59" s="89"/>
      <c r="T59" s="89">
        <f>'PI Three'!T143</f>
        <v>0</v>
      </c>
      <c r="U59" s="89"/>
      <c r="V59" s="89"/>
      <c r="W59" s="89"/>
      <c r="X59" s="89">
        <f>'PI Three'!X143</f>
        <v>0</v>
      </c>
      <c r="Y59" s="89"/>
      <c r="Z59" s="89"/>
      <c r="AA59" s="89"/>
      <c r="AB59" s="89">
        <f>'PI Three'!AB143</f>
        <v>0</v>
      </c>
      <c r="AC59" s="89"/>
      <c r="AD59" s="89">
        <f>'PI Three'!AD143</f>
        <v>0</v>
      </c>
    </row>
    <row r="60" spans="1:33" ht="12.75" customHeight="1" x14ac:dyDescent="0.15">
      <c r="A60" s="88" t="s">
        <v>138</v>
      </c>
      <c r="B60" s="88"/>
      <c r="C60" s="88"/>
      <c r="D60" s="89">
        <f>'PI Four'!D143</f>
        <v>0</v>
      </c>
      <c r="E60" s="88"/>
      <c r="F60" s="88"/>
      <c r="G60" s="88"/>
      <c r="H60" s="89">
        <f>'PI Four'!H143</f>
        <v>0</v>
      </c>
      <c r="I60" s="89"/>
      <c r="J60" s="89"/>
      <c r="K60" s="89"/>
      <c r="L60" s="89">
        <f>'PI Four'!L143</f>
        <v>0</v>
      </c>
      <c r="M60" s="89"/>
      <c r="N60" s="89"/>
      <c r="O60" s="89"/>
      <c r="P60" s="89">
        <f>'PI Four'!P143</f>
        <v>0</v>
      </c>
      <c r="Q60" s="89"/>
      <c r="R60" s="89"/>
      <c r="S60" s="89"/>
      <c r="T60" s="89">
        <f>'PI Four'!T143</f>
        <v>0</v>
      </c>
      <c r="U60" s="89"/>
      <c r="V60" s="89"/>
      <c r="W60" s="89"/>
      <c r="X60" s="89">
        <f>'PI Four'!X143</f>
        <v>0</v>
      </c>
      <c r="Y60" s="89"/>
      <c r="Z60" s="89"/>
      <c r="AA60" s="89"/>
      <c r="AB60" s="89">
        <f>'PI Four'!AB143</f>
        <v>0</v>
      </c>
      <c r="AC60" s="89"/>
      <c r="AD60" s="89">
        <f>'PI Four'!AD143</f>
        <v>0</v>
      </c>
    </row>
    <row r="61" spans="1:33" ht="12.75" customHeight="1" x14ac:dyDescent="0.15">
      <c r="A61" s="88" t="s">
        <v>139</v>
      </c>
      <c r="B61" s="88"/>
      <c r="C61" s="88"/>
      <c r="D61" s="89">
        <f>'PI Five'!D143</f>
        <v>0</v>
      </c>
      <c r="E61" s="88"/>
      <c r="F61" s="88"/>
      <c r="G61" s="88"/>
      <c r="H61" s="89">
        <f>'PI Five'!H143</f>
        <v>0</v>
      </c>
      <c r="I61" s="89"/>
      <c r="J61" s="89"/>
      <c r="K61" s="89"/>
      <c r="L61" s="89">
        <f>'PI Five'!L143</f>
        <v>0</v>
      </c>
      <c r="M61" s="89"/>
      <c r="N61" s="89"/>
      <c r="O61" s="89"/>
      <c r="P61" s="89">
        <f>'PI Five'!P143</f>
        <v>0</v>
      </c>
      <c r="Q61" s="89"/>
      <c r="R61" s="89"/>
      <c r="S61" s="89"/>
      <c r="T61" s="89">
        <f>'PI Five'!T143</f>
        <v>0</v>
      </c>
      <c r="U61" s="89"/>
      <c r="V61" s="89"/>
      <c r="W61" s="89"/>
      <c r="X61" s="89">
        <f>'PI Five'!X143</f>
        <v>0</v>
      </c>
      <c r="Y61" s="89"/>
      <c r="Z61" s="89"/>
      <c r="AA61" s="89"/>
      <c r="AB61" s="89">
        <f>'PI Five'!AB143</f>
        <v>0</v>
      </c>
      <c r="AC61" s="89"/>
      <c r="AD61" s="89">
        <f>'PI Five'!AD143</f>
        <v>0</v>
      </c>
    </row>
    <row r="62" spans="1:33" ht="12.75" customHeight="1" x14ac:dyDescent="0.15">
      <c r="A62" s="88" t="s">
        <v>140</v>
      </c>
      <c r="B62" s="88"/>
      <c r="C62" s="88"/>
      <c r="D62" s="89">
        <f>'PI Six'!D143</f>
        <v>0</v>
      </c>
      <c r="E62" s="88"/>
      <c r="F62" s="88"/>
      <c r="G62" s="88"/>
      <c r="H62" s="89">
        <f>'PI Six'!H143</f>
        <v>0</v>
      </c>
      <c r="I62" s="89"/>
      <c r="J62" s="89"/>
      <c r="K62" s="89"/>
      <c r="L62" s="89">
        <f>'PI Six'!L143</f>
        <v>0</v>
      </c>
      <c r="M62" s="89"/>
      <c r="N62" s="89"/>
      <c r="O62" s="89"/>
      <c r="P62" s="89">
        <f>'PI Six'!P143</f>
        <v>0</v>
      </c>
      <c r="Q62" s="89"/>
      <c r="R62" s="89"/>
      <c r="S62" s="89"/>
      <c r="T62" s="89">
        <f>'PI Six'!T143</f>
        <v>0</v>
      </c>
      <c r="U62" s="89"/>
      <c r="V62" s="89"/>
      <c r="W62" s="89"/>
      <c r="X62" s="89">
        <f>'PI Six'!X143</f>
        <v>0</v>
      </c>
      <c r="Y62" s="89"/>
      <c r="Z62" s="89"/>
      <c r="AA62" s="89"/>
      <c r="AB62" s="89">
        <f>'PI Six'!AB143</f>
        <v>0</v>
      </c>
      <c r="AC62" s="89"/>
      <c r="AD62" s="89">
        <f>'PI Six'!AD143</f>
        <v>0</v>
      </c>
    </row>
    <row r="63" spans="1:33" ht="12.75" customHeight="1" x14ac:dyDescent="0.15">
      <c r="A63" s="88" t="s">
        <v>141</v>
      </c>
      <c r="B63" s="88"/>
      <c r="C63" s="88"/>
      <c r="D63" s="89">
        <f>'PI Seven'!D143</f>
        <v>0</v>
      </c>
      <c r="E63" s="88"/>
      <c r="F63" s="88"/>
      <c r="G63" s="88"/>
      <c r="H63" s="89">
        <f>'PI Seven'!H143</f>
        <v>0</v>
      </c>
      <c r="I63" s="89"/>
      <c r="J63" s="89"/>
      <c r="K63" s="89"/>
      <c r="L63" s="89">
        <f>'PI Seven'!L143</f>
        <v>0</v>
      </c>
      <c r="M63" s="89"/>
      <c r="N63" s="89"/>
      <c r="O63" s="89"/>
      <c r="P63" s="89">
        <f>'PI Seven'!P143</f>
        <v>0</v>
      </c>
      <c r="Q63" s="89"/>
      <c r="R63" s="89"/>
      <c r="S63" s="89"/>
      <c r="T63" s="89">
        <f>'PI Seven'!T143</f>
        <v>0</v>
      </c>
      <c r="U63" s="89"/>
      <c r="V63" s="89"/>
      <c r="W63" s="89"/>
      <c r="X63" s="89">
        <f>'PI Seven'!X143</f>
        <v>0</v>
      </c>
      <c r="Y63" s="89"/>
      <c r="Z63" s="89"/>
      <c r="AA63" s="89"/>
      <c r="AB63" s="89">
        <f>'PI Seven'!AB143</f>
        <v>0</v>
      </c>
      <c r="AC63" s="89"/>
      <c r="AD63" s="89">
        <f>'PI Seven'!AD143</f>
        <v>0</v>
      </c>
    </row>
    <row r="64" spans="1:33" ht="12.75" customHeight="1" x14ac:dyDescent="0.15">
      <c r="A64" s="88" t="s">
        <v>142</v>
      </c>
      <c r="B64" s="88"/>
      <c r="C64" s="88"/>
      <c r="D64" s="89">
        <f>'PI Eight'!D143</f>
        <v>0</v>
      </c>
      <c r="E64" s="88"/>
      <c r="F64" s="88"/>
      <c r="G64" s="88"/>
      <c r="H64" s="89">
        <f>'PI Eight'!H143</f>
        <v>0</v>
      </c>
      <c r="I64" s="89"/>
      <c r="J64" s="89"/>
      <c r="K64" s="89"/>
      <c r="L64" s="89">
        <f>'PI Eight'!L143</f>
        <v>0</v>
      </c>
      <c r="M64" s="89"/>
      <c r="N64" s="89"/>
      <c r="O64" s="89"/>
      <c r="P64" s="89">
        <f>'PI Eight'!P143</f>
        <v>0</v>
      </c>
      <c r="Q64" s="89"/>
      <c r="R64" s="89"/>
      <c r="S64" s="89"/>
      <c r="T64" s="89">
        <f>'PI Eight'!T143</f>
        <v>0</v>
      </c>
      <c r="U64" s="89"/>
      <c r="V64" s="89"/>
      <c r="W64" s="89"/>
      <c r="X64" s="89">
        <f>'PI Eight'!X143</f>
        <v>0</v>
      </c>
      <c r="Y64" s="89"/>
      <c r="Z64" s="89"/>
      <c r="AA64" s="89"/>
      <c r="AB64" s="89">
        <f>'PI Eight'!AB143</f>
        <v>0</v>
      </c>
      <c r="AC64" s="89"/>
      <c r="AD64" s="89">
        <f>'PI Eight'!AD143</f>
        <v>0</v>
      </c>
    </row>
    <row r="65" spans="1:30" ht="12.75" customHeight="1" x14ac:dyDescent="0.15">
      <c r="A65" s="88" t="s">
        <v>143</v>
      </c>
      <c r="B65" s="88"/>
      <c r="C65" s="88"/>
      <c r="D65" s="89">
        <f>'PI Nine'!D143</f>
        <v>0</v>
      </c>
      <c r="E65" s="88"/>
      <c r="F65" s="88"/>
      <c r="G65" s="88"/>
      <c r="H65" s="89">
        <f>'PI Nine'!H143</f>
        <v>0</v>
      </c>
      <c r="I65" s="89"/>
      <c r="J65" s="89"/>
      <c r="K65" s="89"/>
      <c r="L65" s="89">
        <f>'PI Nine'!L143</f>
        <v>0</v>
      </c>
      <c r="M65" s="89"/>
      <c r="N65" s="89"/>
      <c r="O65" s="89"/>
      <c r="P65" s="89">
        <f>'PI Nine'!P143</f>
        <v>0</v>
      </c>
      <c r="Q65" s="89"/>
      <c r="R65" s="89"/>
      <c r="S65" s="89"/>
      <c r="T65" s="89">
        <f>'PI Nine'!T143</f>
        <v>0</v>
      </c>
      <c r="U65" s="89"/>
      <c r="V65" s="89"/>
      <c r="W65" s="89"/>
      <c r="X65" s="89">
        <f>'PI Nine'!X143</f>
        <v>0</v>
      </c>
      <c r="Y65" s="89"/>
      <c r="Z65" s="89"/>
      <c r="AA65" s="89"/>
      <c r="AB65" s="89">
        <f>'PI Nine'!AB143</f>
        <v>0</v>
      </c>
      <c r="AC65" s="89"/>
      <c r="AD65" s="89">
        <f>'PI Nine'!AD143</f>
        <v>0</v>
      </c>
    </row>
    <row r="66" spans="1:30" ht="12.75" customHeight="1" x14ac:dyDescent="0.15">
      <c r="A66" s="88" t="s">
        <v>144</v>
      </c>
      <c r="B66" s="88"/>
      <c r="C66" s="88"/>
      <c r="D66" s="89">
        <f>'PI Ten'!D143</f>
        <v>0</v>
      </c>
      <c r="E66" s="88"/>
      <c r="F66" s="88"/>
      <c r="G66" s="88"/>
      <c r="H66" s="89">
        <f>'PI Ten'!H143</f>
        <v>0</v>
      </c>
      <c r="I66" s="89"/>
      <c r="J66" s="89"/>
      <c r="K66" s="89"/>
      <c r="L66" s="89">
        <f>'PI Ten'!L143</f>
        <v>0</v>
      </c>
      <c r="M66" s="89"/>
      <c r="N66" s="89"/>
      <c r="O66" s="89"/>
      <c r="P66" s="89">
        <f>'PI Ten'!P143</f>
        <v>0</v>
      </c>
      <c r="Q66" s="89"/>
      <c r="R66" s="89"/>
      <c r="S66" s="89"/>
      <c r="T66" s="89">
        <f>'PI Ten'!T143</f>
        <v>0</v>
      </c>
      <c r="U66" s="89"/>
      <c r="V66" s="89"/>
      <c r="W66" s="89"/>
      <c r="X66" s="89">
        <f>'PI Ten'!X143</f>
        <v>0</v>
      </c>
      <c r="Y66" s="89"/>
      <c r="Z66" s="89"/>
      <c r="AA66" s="89"/>
      <c r="AB66" s="89">
        <f>'PI Ten'!AB143</f>
        <v>0</v>
      </c>
      <c r="AC66" s="89"/>
      <c r="AD66" s="89">
        <f>'PI Ten'!AD143</f>
        <v>0</v>
      </c>
    </row>
    <row r="67" spans="1:30" ht="12.75" customHeight="1" thickBot="1" x14ac:dyDescent="0.2">
      <c r="A67" s="90" t="s">
        <v>7</v>
      </c>
      <c r="B67" s="90"/>
      <c r="C67" s="90"/>
      <c r="D67" s="91">
        <f>SUM(D57:D66)</f>
        <v>0</v>
      </c>
      <c r="E67" s="90"/>
      <c r="F67" s="90"/>
      <c r="G67" s="90"/>
      <c r="H67" s="91">
        <f>SUM(H57:H66)</f>
        <v>0</v>
      </c>
      <c r="I67" s="91"/>
      <c r="J67" s="91"/>
      <c r="K67" s="91"/>
      <c r="L67" s="91">
        <f>SUM(L57:L66)</f>
        <v>0</v>
      </c>
      <c r="M67" s="91"/>
      <c r="N67" s="91"/>
      <c r="O67" s="91"/>
      <c r="P67" s="91">
        <f>SUM(P57:P66)</f>
        <v>0</v>
      </c>
      <c r="Q67" s="91"/>
      <c r="R67" s="91"/>
      <c r="S67" s="91"/>
      <c r="T67" s="91">
        <f>SUM(T57:T66)</f>
        <v>0</v>
      </c>
      <c r="U67" s="91"/>
      <c r="V67" s="91"/>
      <c r="W67" s="91"/>
      <c r="X67" s="91">
        <f>SUM(X57:X66)</f>
        <v>0</v>
      </c>
      <c r="Y67" s="91"/>
      <c r="Z67" s="91"/>
      <c r="AA67" s="91"/>
      <c r="AB67" s="91">
        <f>SUM(AB57:AB66)</f>
        <v>0</v>
      </c>
      <c r="AC67" s="91"/>
      <c r="AD67" s="91">
        <f>SUM(AD57:AD66)</f>
        <v>0</v>
      </c>
    </row>
    <row r="68" spans="1:30" ht="12.75" customHeight="1" thickTop="1" x14ac:dyDescent="0.15">
      <c r="A68" s="92"/>
      <c r="B68" s="88"/>
      <c r="C68" s="88"/>
      <c r="D68" s="88"/>
      <c r="E68" s="88"/>
      <c r="F68" s="88"/>
      <c r="G68" s="88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93"/>
    </row>
    <row r="69" spans="1:30" ht="12.75" customHeight="1" thickBot="1" x14ac:dyDescent="0.2">
      <c r="A69" s="94"/>
      <c r="B69" s="94"/>
      <c r="C69" s="94"/>
      <c r="D69" s="94"/>
      <c r="E69" s="94"/>
      <c r="F69" s="94"/>
      <c r="G69" s="94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</row>
    <row r="70" spans="1:30" ht="12.75" customHeight="1" thickTop="1" x14ac:dyDescent="0.15">
      <c r="A70" s="88"/>
      <c r="B70" s="88"/>
      <c r="C70" s="88"/>
      <c r="D70" s="88"/>
      <c r="E70" s="88"/>
      <c r="F70" s="88"/>
      <c r="G70" s="88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</row>
    <row r="71" spans="1:30" ht="12.75" customHeight="1" x14ac:dyDescent="0.15">
      <c r="A71" s="88"/>
      <c r="B71" s="88"/>
      <c r="C71" s="88"/>
      <c r="D71" s="88"/>
      <c r="E71" s="88"/>
      <c r="F71" s="88"/>
      <c r="G71" s="88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</row>
    <row r="72" spans="1:30" ht="12.75" customHeight="1" x14ac:dyDescent="0.15">
      <c r="A72" s="88" t="s">
        <v>145</v>
      </c>
      <c r="B72" s="88"/>
      <c r="C72" s="88"/>
      <c r="D72" s="89">
        <f>D33+D43+D44+SUM(D47:D51)</f>
        <v>0</v>
      </c>
      <c r="E72" s="88"/>
      <c r="F72" s="88"/>
      <c r="G72" s="88"/>
      <c r="H72" s="89">
        <f>H33+H43+H44+SUM(H47:H51)</f>
        <v>0</v>
      </c>
      <c r="I72" s="89"/>
      <c r="J72" s="89"/>
      <c r="K72" s="89"/>
      <c r="L72" s="89">
        <f>L33+L43+L44+SUM(L47:L51)</f>
        <v>0</v>
      </c>
      <c r="M72" s="89"/>
      <c r="N72" s="89"/>
      <c r="O72" s="89"/>
      <c r="P72" s="89">
        <f>P33+P43+P44+SUM(P47:P51)</f>
        <v>0</v>
      </c>
      <c r="Q72" s="89"/>
      <c r="R72" s="89"/>
      <c r="S72" s="89"/>
      <c r="T72" s="89">
        <f>T33+T43+T44+SUM(T47:T51)</f>
        <v>0</v>
      </c>
      <c r="U72" s="89"/>
      <c r="V72" s="89"/>
      <c r="W72" s="89"/>
      <c r="X72" s="89">
        <f>X33+X43+X44+SUM(X47:X51)</f>
        <v>0</v>
      </c>
      <c r="Y72" s="89"/>
      <c r="Z72" s="89"/>
      <c r="AA72" s="89"/>
      <c r="AB72" s="89">
        <f>AB33+AB43+AB44+SUM(AB47:AB51)</f>
        <v>0</v>
      </c>
      <c r="AC72" s="89"/>
      <c r="AD72" s="89"/>
    </row>
    <row r="73" spans="1:30" ht="12.75" customHeight="1" x14ac:dyDescent="0.15">
      <c r="A73" s="88" t="s">
        <v>146</v>
      </c>
      <c r="B73" s="88"/>
      <c r="C73" s="88"/>
      <c r="D73" s="89">
        <f>D72*C53</f>
        <v>0</v>
      </c>
      <c r="E73" s="88"/>
      <c r="F73" s="88"/>
      <c r="G73" s="88"/>
      <c r="H73" s="89">
        <f>H72*G53</f>
        <v>0</v>
      </c>
      <c r="I73" s="89"/>
      <c r="J73" s="89"/>
      <c r="K73" s="89"/>
      <c r="L73" s="89">
        <f>L72*K53</f>
        <v>0</v>
      </c>
      <c r="M73" s="89"/>
      <c r="N73" s="89"/>
      <c r="O73" s="89"/>
      <c r="P73" s="89">
        <f>P72*O53</f>
        <v>0</v>
      </c>
      <c r="Q73" s="89"/>
      <c r="R73" s="89"/>
      <c r="S73" s="89"/>
      <c r="T73" s="89">
        <f>T72*S53</f>
        <v>0</v>
      </c>
      <c r="U73" s="89"/>
      <c r="V73" s="89"/>
      <c r="W73" s="89"/>
      <c r="X73" s="89">
        <f>X72*W53</f>
        <v>0</v>
      </c>
      <c r="Y73" s="89"/>
      <c r="Z73" s="89"/>
      <c r="AA73" s="89"/>
      <c r="AB73" s="89">
        <f>AB72*AA53</f>
        <v>0</v>
      </c>
      <c r="AC73" s="89"/>
      <c r="AD73" s="89"/>
    </row>
    <row r="74" spans="1:30" ht="12.75" customHeight="1" x14ac:dyDescent="0.15">
      <c r="A74" s="88"/>
      <c r="B74" s="88"/>
      <c r="C74" s="88"/>
      <c r="D74" s="88"/>
      <c r="E74" s="88"/>
      <c r="F74" s="88"/>
      <c r="G74" s="88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</row>
    <row r="75" spans="1:30" ht="12.75" customHeight="1" x14ac:dyDescent="0.15"/>
    <row r="76" spans="1:30" ht="12.75" customHeight="1" x14ac:dyDescent="0.15"/>
    <row r="77" spans="1:30" ht="12.75" customHeight="1" x14ac:dyDescent="0.15"/>
    <row r="78" spans="1:30" ht="12.75" customHeight="1" x14ac:dyDescent="0.15"/>
    <row r="79" spans="1:30" ht="12.75" customHeight="1" x14ac:dyDescent="0.15"/>
    <row r="80" spans="1:3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</sheetData>
  <phoneticPr fontId="10" type="noConversion"/>
  <pageMargins left="0.7" right="0.7" top="0.75" bottom="0.75" header="0.3" footer="0.3"/>
  <pageSetup scale="58" orientation="landscape" horizontalDpi="4294967292" verticalDpi="4294967292"/>
  <headerFooter alignWithMargins="0"/>
  <rowBreaks count="1" manualBreakCount="1">
    <brk id="18" max="16383" man="1"/>
  </rowBreaks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44"/>
  <sheetViews>
    <sheetView topLeftCell="A73" zoomScale="110" zoomScaleNormal="110" zoomScalePageLayoutView="110" workbookViewId="0">
      <selection activeCell="B108" sqref="B108:B112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3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19" t="s">
        <v>56</v>
      </c>
      <c r="B1" s="129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15">
      <c r="A2" s="118" t="s">
        <v>165</v>
      </c>
      <c r="B2" s="129"/>
      <c r="C2" s="128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15">
      <c r="A3" s="118" t="s">
        <v>166</v>
      </c>
      <c r="B3" s="129"/>
      <c r="C3" s="130"/>
      <c r="D3" s="68">
        <v>0.01</v>
      </c>
      <c r="E3" s="69"/>
      <c r="F3" s="70">
        <f>F4*D3</f>
        <v>0.12</v>
      </c>
      <c r="G3" s="71"/>
      <c r="H3" s="68">
        <v>0.01</v>
      </c>
      <c r="I3" s="69"/>
      <c r="J3" s="70">
        <f>J4*H3</f>
        <v>0.09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">
      <c r="A4" s="120" t="s">
        <v>169</v>
      </c>
      <c r="B4" s="141"/>
      <c r="C4" s="141"/>
      <c r="D4" s="96"/>
      <c r="E4" s="64"/>
      <c r="F4" s="74">
        <v>12</v>
      </c>
      <c r="G4" s="71"/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118" t="s">
        <v>167</v>
      </c>
      <c r="B5" s="129"/>
      <c r="C5" s="133"/>
      <c r="D5" s="96"/>
      <c r="E5" s="64"/>
      <c r="F5" s="67"/>
      <c r="G5" s="71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15">
      <c r="A6" s="118" t="s">
        <v>168</v>
      </c>
      <c r="B6" s="129" t="str">
        <f>IF(ISBLANK('Lead PI'!B6),"",'Lead PI'!B6)</f>
        <v/>
      </c>
      <c r="C6" s="133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">
      <c r="A7" s="118" t="s">
        <v>172</v>
      </c>
      <c r="B7" s="134" t="str">
        <f>IF(ISBLANK('Lead PI'!$B$7),"",'Lead PI'!$B$7)</f>
        <v/>
      </c>
      <c r="C7" s="132" t="s">
        <v>173</v>
      </c>
      <c r="K7" s="64"/>
      <c r="S7" s="10"/>
      <c r="T7" s="10"/>
      <c r="U7" s="10"/>
      <c r="AC7" s="11"/>
    </row>
    <row r="8" spans="1:30" ht="12.75" customHeight="1" x14ac:dyDescent="0.15">
      <c r="A8" s="1" t="s">
        <v>103</v>
      </c>
      <c r="B8" s="13">
        <v>0.03</v>
      </c>
      <c r="C8" s="132" t="s">
        <v>176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15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15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15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15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15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15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15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15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15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15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15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15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15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15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15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15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15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15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15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15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15">
      <c r="A29" s="77" t="s">
        <v>152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15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15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15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15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15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15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15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15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15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15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15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15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15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15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15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15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15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15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15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15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15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15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15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15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15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15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15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15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15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15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15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15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15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15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15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15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15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15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15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15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15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15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15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15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15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15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15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15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15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15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15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15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15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15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15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15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15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15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15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15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15">
      <c r="A90" s="11" t="s">
        <v>12</v>
      </c>
      <c r="B90" s="121">
        <f>'Lead PI'!B90</f>
        <v>0.25969999999999999</v>
      </c>
      <c r="C90" s="3"/>
      <c r="D90" s="99">
        <f>D27*B90</f>
        <v>0</v>
      </c>
      <c r="E90" s="100"/>
      <c r="F90" s="121">
        <f>'Lead PI'!F90</f>
        <v>0.25969999999999999</v>
      </c>
      <c r="G90" s="3"/>
      <c r="H90" s="99">
        <f>H27*F90</f>
        <v>0</v>
      </c>
      <c r="I90" s="100"/>
      <c r="J90" s="121">
        <f>'Lead PI'!J90</f>
        <v>0.25969999999999999</v>
      </c>
      <c r="K90" s="3"/>
      <c r="L90" s="99">
        <f>L27*J90</f>
        <v>0</v>
      </c>
      <c r="M90" s="100"/>
      <c r="N90" s="121">
        <f>'Lead PI'!N90</f>
        <v>0.25969999999999999</v>
      </c>
      <c r="O90" s="3"/>
      <c r="P90" s="99">
        <f>P27*N90</f>
        <v>0</v>
      </c>
      <c r="Q90" s="100"/>
      <c r="R90" s="121">
        <f>'Lead PI'!R90</f>
        <v>0.25969999999999999</v>
      </c>
      <c r="S90" s="3"/>
      <c r="T90" s="99">
        <f>T27*R90</f>
        <v>0</v>
      </c>
      <c r="U90" s="100"/>
      <c r="V90" s="121">
        <f>'Lead PI'!V90</f>
        <v>0.25969999999999999</v>
      </c>
      <c r="W90" s="3"/>
      <c r="X90" s="99">
        <f>X27*V90</f>
        <v>0</v>
      </c>
      <c r="Y90" s="100"/>
      <c r="Z90" s="121">
        <f>'Lead PI'!Z90</f>
        <v>0.25969999999999999</v>
      </c>
      <c r="AA90" s="3"/>
      <c r="AB90" s="99">
        <f>AB27*Z90</f>
        <v>0</v>
      </c>
      <c r="AC90" s="101"/>
      <c r="AD90" s="99">
        <f t="shared" ref="AD90:AD96" si="67">SUM(D90,H90,L90,P90,T90,X90,AB90)</f>
        <v>0</v>
      </c>
    </row>
    <row r="91" spans="1:30" ht="12.75" customHeight="1" x14ac:dyDescent="0.15">
      <c r="A91" s="11" t="s">
        <v>36</v>
      </c>
      <c r="B91" s="121">
        <f>'Lead PI'!B91</f>
        <v>0.39679999999999999</v>
      </c>
      <c r="C91" s="3"/>
      <c r="D91" s="99">
        <f>(D34+D47)*B91</f>
        <v>0</v>
      </c>
      <c r="E91" s="100"/>
      <c r="F91" s="121">
        <f>'Lead PI'!F91</f>
        <v>0.4022</v>
      </c>
      <c r="G91" s="3"/>
      <c r="H91" s="99">
        <f>(H34+H47)*F91</f>
        <v>0</v>
      </c>
      <c r="I91" s="100"/>
      <c r="J91" s="121">
        <f>'Lead PI'!J91</f>
        <v>0.40789999999999998</v>
      </c>
      <c r="K91" s="3"/>
      <c r="L91" s="99">
        <f>(L34+L47)*J91</f>
        <v>0</v>
      </c>
      <c r="M91" s="100"/>
      <c r="N91" s="121">
        <f>'Lead PI'!N91</f>
        <v>0.41389999999999999</v>
      </c>
      <c r="O91" s="3"/>
      <c r="P91" s="99">
        <f>(P34+P47)*N91</f>
        <v>0</v>
      </c>
      <c r="Q91" s="100"/>
      <c r="R91" s="121">
        <f>'Lead PI'!R91</f>
        <v>0.42009999999999997</v>
      </c>
      <c r="S91" s="3"/>
      <c r="T91" s="99">
        <f>(T34+T47)*R91</f>
        <v>0</v>
      </c>
      <c r="U91" s="100"/>
      <c r="V91" s="121">
        <f>'Lead PI'!V91</f>
        <v>0.42009999999999997</v>
      </c>
      <c r="W91" s="3"/>
      <c r="X91" s="99">
        <f>(X34+X47)*V91</f>
        <v>0</v>
      </c>
      <c r="Y91" s="100"/>
      <c r="Z91" s="121">
        <f>'Lead PI'!Z91</f>
        <v>0.42009999999999997</v>
      </c>
      <c r="AA91" s="3"/>
      <c r="AB91" s="99">
        <f>(AB34+AB47)*Z91</f>
        <v>0</v>
      </c>
      <c r="AC91" s="101"/>
      <c r="AD91" s="99">
        <f t="shared" si="67"/>
        <v>0</v>
      </c>
    </row>
    <row r="92" spans="1:30" ht="12.75" customHeight="1" x14ac:dyDescent="0.15">
      <c r="A92" s="11" t="s">
        <v>17</v>
      </c>
      <c r="B92" s="123">
        <f>'Lead PI'!B92</f>
        <v>0.435</v>
      </c>
      <c r="C92" s="3"/>
      <c r="D92" s="99">
        <f>D60*B92</f>
        <v>0</v>
      </c>
      <c r="E92" s="100"/>
      <c r="F92" s="123">
        <f>'Lead PI'!F92</f>
        <v>0.44230000000000003</v>
      </c>
      <c r="G92" s="3"/>
      <c r="H92" s="99">
        <f>H60*F92</f>
        <v>0</v>
      </c>
      <c r="I92" s="100"/>
      <c r="J92" s="123">
        <f>'Lead PI'!J92</f>
        <v>0.45</v>
      </c>
      <c r="K92" s="3"/>
      <c r="L92" s="99">
        <f>L60*J92</f>
        <v>0</v>
      </c>
      <c r="M92" s="100"/>
      <c r="N92" s="123">
        <f>'Lead PI'!N92</f>
        <v>0.45810000000000001</v>
      </c>
      <c r="O92" s="3"/>
      <c r="P92" s="99">
        <f>P60*N92</f>
        <v>0</v>
      </c>
      <c r="Q92" s="100"/>
      <c r="R92" s="123">
        <f>'Lead PI'!R92</f>
        <v>0.46660000000000001</v>
      </c>
      <c r="S92" s="3"/>
      <c r="T92" s="99">
        <f>T60*R92</f>
        <v>0</v>
      </c>
      <c r="U92" s="100"/>
      <c r="V92" s="123">
        <f>'Lead PI'!V92</f>
        <v>0.46660000000000001</v>
      </c>
      <c r="W92" s="3"/>
      <c r="X92" s="99">
        <f>X60*V92</f>
        <v>0</v>
      </c>
      <c r="Y92" s="100"/>
      <c r="Z92" s="123">
        <f>'Lead PI'!Z92</f>
        <v>0.46660000000000001</v>
      </c>
      <c r="AA92" s="3"/>
      <c r="AB92" s="99">
        <f>AB60*Z92</f>
        <v>0</v>
      </c>
      <c r="AC92" s="101"/>
      <c r="AD92" s="99">
        <f t="shared" si="67"/>
        <v>0</v>
      </c>
    </row>
    <row r="93" spans="1:30" ht="12.75" customHeight="1" x14ac:dyDescent="0.15">
      <c r="A93" s="11" t="s">
        <v>21</v>
      </c>
      <c r="B93" s="121">
        <f>'Lead PI'!B93</f>
        <v>0.26</v>
      </c>
      <c r="C93" s="3"/>
      <c r="D93" s="99">
        <f>D73*B93</f>
        <v>0</v>
      </c>
      <c r="E93" s="100"/>
      <c r="F93" s="121">
        <f>'Lead PI'!F93</f>
        <v>0.26200000000000001</v>
      </c>
      <c r="G93" s="3"/>
      <c r="H93" s="99">
        <f>H73*F93</f>
        <v>0</v>
      </c>
      <c r="I93" s="100"/>
      <c r="J93" s="121">
        <f>'Lead PI'!J93</f>
        <v>0.26400000000000001</v>
      </c>
      <c r="K93" s="3"/>
      <c r="L93" s="99">
        <f>L73*J93</f>
        <v>0</v>
      </c>
      <c r="M93" s="100"/>
      <c r="N93" s="121">
        <f>'Lead PI'!N93</f>
        <v>0.26600000000000001</v>
      </c>
      <c r="O93" s="3"/>
      <c r="P93" s="99">
        <f>P73*N93</f>
        <v>0</v>
      </c>
      <c r="Q93" s="100"/>
      <c r="R93" s="121">
        <f>'Lead PI'!R93</f>
        <v>0.26800000000000002</v>
      </c>
      <c r="S93" s="3"/>
      <c r="T93" s="99">
        <f>T73*R93</f>
        <v>0</v>
      </c>
      <c r="U93" s="100"/>
      <c r="V93" s="121">
        <f>'Lead PI'!V93</f>
        <v>0.26800000000000002</v>
      </c>
      <c r="W93" s="3"/>
      <c r="X93" s="99">
        <f>X73*V93</f>
        <v>0</v>
      </c>
      <c r="Y93" s="100"/>
      <c r="Z93" s="121">
        <f>'Lead PI'!Z93</f>
        <v>0.26800000000000002</v>
      </c>
      <c r="AA93" s="3"/>
      <c r="AB93" s="99">
        <f>AB73*Z93</f>
        <v>0</v>
      </c>
      <c r="AC93" s="101"/>
      <c r="AD93" s="99">
        <f t="shared" si="67"/>
        <v>0</v>
      </c>
    </row>
    <row r="94" spans="1:30" ht="12.75" customHeight="1" x14ac:dyDescent="0.15">
      <c r="A94" s="11" t="s">
        <v>37</v>
      </c>
      <c r="B94" s="4">
        <f>'Lead PI'!B94</f>
        <v>0.01</v>
      </c>
      <c r="C94" s="3"/>
      <c r="D94" s="99">
        <f>(D75+D80)*B94</f>
        <v>0</v>
      </c>
      <c r="E94" s="100"/>
      <c r="F94" s="4">
        <f>'Lead PI'!F94</f>
        <v>0.01</v>
      </c>
      <c r="G94" s="3"/>
      <c r="H94" s="99">
        <f>(H75+H80)*F94</f>
        <v>0</v>
      </c>
      <c r="I94" s="100"/>
      <c r="J94" s="4">
        <f>'Lead PI'!J94</f>
        <v>0.01</v>
      </c>
      <c r="K94" s="3"/>
      <c r="L94" s="99">
        <f>(L75+L80)*J94</f>
        <v>0</v>
      </c>
      <c r="M94" s="100"/>
      <c r="N94" s="4">
        <f>'Lead PI'!N94</f>
        <v>0.01</v>
      </c>
      <c r="O94" s="3"/>
      <c r="P94" s="99">
        <f>(P75+P80)*N94</f>
        <v>0</v>
      </c>
      <c r="Q94" s="100"/>
      <c r="R94" s="4">
        <f>'Lead PI'!R94</f>
        <v>0.01</v>
      </c>
      <c r="S94" s="3"/>
      <c r="T94" s="99">
        <f>(T75+T80)*R94</f>
        <v>0</v>
      </c>
      <c r="U94" s="100"/>
      <c r="V94" s="4">
        <f>'Lead PI'!V94</f>
        <v>0.01</v>
      </c>
      <c r="W94" s="3"/>
      <c r="X94" s="99">
        <f>(X75+X80)*V94</f>
        <v>0</v>
      </c>
      <c r="Y94" s="100"/>
      <c r="Z94" s="4">
        <f>'Lead PI'!Z94</f>
        <v>0.01</v>
      </c>
      <c r="AA94" s="3"/>
      <c r="AB94" s="99">
        <f>(AB75+AB80)*Z94</f>
        <v>0</v>
      </c>
      <c r="AC94" s="101"/>
      <c r="AD94" s="99">
        <f t="shared" si="67"/>
        <v>0</v>
      </c>
    </row>
    <row r="95" spans="1:30" ht="12.75" customHeight="1" x14ac:dyDescent="0.15">
      <c r="A95" s="11" t="s">
        <v>132</v>
      </c>
      <c r="B95" s="122">
        <f>'Lead PI'!B95</f>
        <v>7.8200000000000006E-2</v>
      </c>
      <c r="C95" s="3"/>
      <c r="D95" s="99">
        <f>(D76+D81)*B95</f>
        <v>0</v>
      </c>
      <c r="E95" s="100"/>
      <c r="F95" s="122">
        <f>'Lead PI'!F95</f>
        <v>7.8200000000000006E-2</v>
      </c>
      <c r="G95" s="3"/>
      <c r="H95" s="99">
        <f>(H76+H81)*F95</f>
        <v>0</v>
      </c>
      <c r="I95" s="100"/>
      <c r="J95" s="122">
        <f>'Lead PI'!J95</f>
        <v>7.8200000000000006E-2</v>
      </c>
      <c r="K95" s="3"/>
      <c r="L95" s="99">
        <f>(L76+L81)*J95</f>
        <v>0</v>
      </c>
      <c r="M95" s="100"/>
      <c r="N95" s="122">
        <f>'Lead PI'!N95</f>
        <v>7.8200000000000006E-2</v>
      </c>
      <c r="O95" s="3"/>
      <c r="P95" s="99">
        <f>(P76+P81)*N95</f>
        <v>0</v>
      </c>
      <c r="Q95" s="100"/>
      <c r="R95" s="122">
        <f>'Lead PI'!R95</f>
        <v>7.8200000000000006E-2</v>
      </c>
      <c r="S95" s="3"/>
      <c r="T95" s="99">
        <f>(T76+T81)*R95</f>
        <v>0</v>
      </c>
      <c r="U95" s="100"/>
      <c r="V95" s="122">
        <f>'Lead PI'!V95</f>
        <v>7.8200000000000006E-2</v>
      </c>
      <c r="W95" s="3"/>
      <c r="X95" s="99">
        <f>(X76+X81)*V95</f>
        <v>0</v>
      </c>
      <c r="Y95" s="100"/>
      <c r="Z95" s="122">
        <f>'Lead PI'!Z95</f>
        <v>7.8200000000000006E-2</v>
      </c>
      <c r="AA95" s="3"/>
      <c r="AB95" s="99">
        <f>(AB76+AB81)*Z95</f>
        <v>0</v>
      </c>
      <c r="AC95" s="101"/>
      <c r="AD95" s="99">
        <f t="shared" si="67"/>
        <v>0</v>
      </c>
    </row>
    <row r="96" spans="1:30" ht="12.75" customHeight="1" x14ac:dyDescent="0.15">
      <c r="A96" s="11" t="s">
        <v>77</v>
      </c>
      <c r="B96" s="121">
        <f>'Lead PI'!B96</f>
        <v>7.8200000000000006E-2</v>
      </c>
      <c r="C96" s="3"/>
      <c r="D96" s="99">
        <f>D88*B96</f>
        <v>0</v>
      </c>
      <c r="E96" s="100"/>
      <c r="F96" s="121">
        <f>'Lead PI'!F96</f>
        <v>7.8200000000000006E-2</v>
      </c>
      <c r="G96" s="3"/>
      <c r="H96" s="99">
        <f>H88*F96</f>
        <v>0</v>
      </c>
      <c r="I96" s="100"/>
      <c r="J96" s="121">
        <f>'Lead PI'!J96</f>
        <v>7.8200000000000006E-2</v>
      </c>
      <c r="K96" s="3"/>
      <c r="L96" s="99">
        <f>L88*J96</f>
        <v>0</v>
      </c>
      <c r="M96" s="100"/>
      <c r="N96" s="121">
        <f>'Lead PI'!N96</f>
        <v>7.8200000000000006E-2</v>
      </c>
      <c r="O96" s="3"/>
      <c r="P96" s="99">
        <f>P88*N96</f>
        <v>0</v>
      </c>
      <c r="Q96" s="100"/>
      <c r="R96" s="121">
        <f>'Lead PI'!R96</f>
        <v>7.8200000000000006E-2</v>
      </c>
      <c r="S96" s="3"/>
      <c r="T96" s="99">
        <f>T88*R96</f>
        <v>0</v>
      </c>
      <c r="U96" s="100"/>
      <c r="V96" s="121">
        <f>'Lead PI'!V96</f>
        <v>7.8200000000000006E-2</v>
      </c>
      <c r="W96" s="3"/>
      <c r="X96" s="99">
        <f>X88*V96</f>
        <v>0</v>
      </c>
      <c r="Y96" s="100"/>
      <c r="Z96" s="121">
        <f>'Lead PI'!Z96</f>
        <v>7.8200000000000006E-2</v>
      </c>
      <c r="AA96" s="3"/>
      <c r="AB96" s="99">
        <f>AB88*Z96</f>
        <v>0</v>
      </c>
      <c r="AC96" s="101"/>
      <c r="AD96" s="99">
        <f t="shared" si="67"/>
        <v>0</v>
      </c>
    </row>
    <row r="97" spans="1:30" ht="12.75" customHeight="1" x14ac:dyDescent="0.15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100"/>
      <c r="AD97" s="15"/>
    </row>
    <row r="98" spans="1:30" ht="12.75" customHeight="1" x14ac:dyDescent="0.15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15">
      <c r="A99" s="11" t="s">
        <v>40</v>
      </c>
      <c r="B99" s="29"/>
      <c r="C99" s="7">
        <f>'Lead PI'!C99</f>
        <v>1859</v>
      </c>
      <c r="D99" s="99">
        <f>B99*C99</f>
        <v>0</v>
      </c>
      <c r="E99" s="100"/>
      <c r="F99" s="29"/>
      <c r="G99" s="7">
        <f>'Lead PI'!G99</f>
        <v>2138</v>
      </c>
      <c r="H99" s="99">
        <f>F99*G99</f>
        <v>0</v>
      </c>
      <c r="I99" s="100"/>
      <c r="J99" s="29"/>
      <c r="K99" s="7">
        <f>'Lead PI'!K99</f>
        <v>2458</v>
      </c>
      <c r="L99" s="99">
        <f>J99*K99</f>
        <v>0</v>
      </c>
      <c r="M99" s="100"/>
      <c r="N99" s="29"/>
      <c r="O99" s="7">
        <f>'Lead PI'!O99</f>
        <v>2827</v>
      </c>
      <c r="P99" s="99">
        <f>N99*O99</f>
        <v>0</v>
      </c>
      <c r="Q99" s="100"/>
      <c r="R99" s="29"/>
      <c r="S99" s="7">
        <f>'Lead PI'!S99</f>
        <v>3251</v>
      </c>
      <c r="T99" s="99">
        <f>R99*S99</f>
        <v>0</v>
      </c>
      <c r="U99" s="100"/>
      <c r="V99" s="29"/>
      <c r="W99" s="7">
        <f>'Lead PI'!W99</f>
        <v>3251</v>
      </c>
      <c r="X99" s="99">
        <f>V99*W99</f>
        <v>0</v>
      </c>
      <c r="Y99" s="100"/>
      <c r="Z99" s="29"/>
      <c r="AA99" s="7">
        <f>'Lead PI'!AA99</f>
        <v>3251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15">
      <c r="A100" s="11" t="s">
        <v>41</v>
      </c>
      <c r="B100" s="29"/>
      <c r="C100" s="7">
        <f>'Lead PI'!C100</f>
        <v>2602</v>
      </c>
      <c r="D100" s="99">
        <f>B100*C100</f>
        <v>0</v>
      </c>
      <c r="E100" s="100"/>
      <c r="F100" s="29"/>
      <c r="G100" s="7">
        <f>'Lead PI'!G100</f>
        <v>2993</v>
      </c>
      <c r="H100" s="99">
        <f>F100*G100</f>
        <v>0</v>
      </c>
      <c r="I100" s="100"/>
      <c r="J100" s="29"/>
      <c r="K100" s="7">
        <f>'Lead PI'!K100</f>
        <v>3442</v>
      </c>
      <c r="L100" s="99">
        <f>J100*K100</f>
        <v>0</v>
      </c>
      <c r="M100" s="100"/>
      <c r="N100" s="29"/>
      <c r="O100" s="7">
        <f>'Lead PI'!O100</f>
        <v>3958</v>
      </c>
      <c r="P100" s="99">
        <f>N100*O100</f>
        <v>0</v>
      </c>
      <c r="Q100" s="100"/>
      <c r="R100" s="29"/>
      <c r="S100" s="7">
        <f>'Lead PI'!S100</f>
        <v>4552</v>
      </c>
      <c r="T100" s="99">
        <f>R100*S100</f>
        <v>0</v>
      </c>
      <c r="U100" s="100"/>
      <c r="V100" s="29"/>
      <c r="W100" s="7">
        <f>'Lead PI'!W100</f>
        <v>4552</v>
      </c>
      <c r="X100" s="99">
        <f>V100*W100</f>
        <v>0</v>
      </c>
      <c r="Y100" s="100"/>
      <c r="Z100" s="29"/>
      <c r="AA100" s="7">
        <f>'Lead PI'!AA100</f>
        <v>4552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15">
      <c r="A101" s="11" t="s">
        <v>130</v>
      </c>
      <c r="B101" s="29"/>
      <c r="C101" s="7">
        <f>'Lead PI'!C101</f>
        <v>1115</v>
      </c>
      <c r="D101" s="99">
        <f>B101*C101</f>
        <v>0</v>
      </c>
      <c r="E101" s="100"/>
      <c r="F101" s="29"/>
      <c r="G101" s="7">
        <f>'Lead PI'!G101</f>
        <v>1283</v>
      </c>
      <c r="H101" s="99">
        <f>F101*G101</f>
        <v>0</v>
      </c>
      <c r="I101" s="100"/>
      <c r="J101" s="29"/>
      <c r="K101" s="7">
        <f>'Lead PI'!K101</f>
        <v>1475</v>
      </c>
      <c r="L101" s="99">
        <f>J101*K101</f>
        <v>0</v>
      </c>
      <c r="M101" s="100"/>
      <c r="N101" s="29"/>
      <c r="O101" s="7">
        <f>'Lead PI'!O101</f>
        <v>1696</v>
      </c>
      <c r="P101" s="99">
        <f>N101*O101</f>
        <v>0</v>
      </c>
      <c r="Q101" s="100"/>
      <c r="R101" s="29"/>
      <c r="S101" s="7">
        <f>'Lead PI'!S101</f>
        <v>1951</v>
      </c>
      <c r="T101" s="99">
        <f>R101*S101</f>
        <v>0</v>
      </c>
      <c r="U101" s="100"/>
      <c r="V101" s="29"/>
      <c r="W101" s="7">
        <f>'Lead PI'!W101</f>
        <v>1951</v>
      </c>
      <c r="X101" s="99">
        <f>V101*W101</f>
        <v>0</v>
      </c>
      <c r="Y101" s="100"/>
      <c r="Z101" s="29"/>
      <c r="AA101" s="7">
        <f>'Lead PI'!AA101</f>
        <v>1951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15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101"/>
      <c r="AD102" s="99"/>
    </row>
    <row r="103" spans="1:30" ht="12.75" customHeight="1" x14ac:dyDescent="0.15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15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15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15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">
      <c r="A107" s="120" t="s">
        <v>158</v>
      </c>
      <c r="B107" s="9" t="s">
        <v>162</v>
      </c>
      <c r="C107" s="3" t="s">
        <v>164</v>
      </c>
      <c r="D107" s="14"/>
      <c r="E107" s="51"/>
      <c r="F107" s="9" t="s">
        <v>162</v>
      </c>
      <c r="G107" s="3" t="s">
        <v>164</v>
      </c>
      <c r="H107" s="14"/>
      <c r="I107" s="51"/>
      <c r="J107" s="9" t="s">
        <v>162</v>
      </c>
      <c r="K107" s="3" t="s">
        <v>164</v>
      </c>
      <c r="L107" s="14"/>
      <c r="M107" s="51"/>
      <c r="N107" s="9" t="s">
        <v>162</v>
      </c>
      <c r="O107" s="3" t="s">
        <v>164</v>
      </c>
      <c r="P107" s="14"/>
      <c r="Q107" s="51"/>
      <c r="R107" s="9" t="s">
        <v>162</v>
      </c>
      <c r="S107" s="3" t="s">
        <v>164</v>
      </c>
      <c r="T107" s="14"/>
      <c r="U107" s="51"/>
      <c r="V107" s="9" t="s">
        <v>162</v>
      </c>
      <c r="W107" s="3" t="s">
        <v>164</v>
      </c>
      <c r="X107" s="14"/>
      <c r="Y107" s="51"/>
      <c r="Z107" s="9" t="s">
        <v>162</v>
      </c>
      <c r="AA107" s="3" t="s">
        <v>164</v>
      </c>
      <c r="AB107" s="14"/>
      <c r="AC107" s="51"/>
      <c r="AD107" s="14"/>
    </row>
    <row r="108" spans="1:30" ht="12.75" customHeight="1" x14ac:dyDescent="0.15">
      <c r="A108" s="25" t="s">
        <v>163</v>
      </c>
      <c r="B108" s="28"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15">
      <c r="A109" s="77" t="s">
        <v>170</v>
      </c>
      <c r="B109" s="127">
        <v>106.32</v>
      </c>
      <c r="C109" s="29"/>
      <c r="D109" s="99">
        <f t="shared" ref="D109:D110" si="78">B109*C109</f>
        <v>0</v>
      </c>
      <c r="E109" s="100"/>
      <c r="F109" s="76">
        <f>B109*(1+$B$9)</f>
        <v>112.6992</v>
      </c>
      <c r="G109" s="29"/>
      <c r="H109" s="99">
        <f t="shared" ref="H109:H110" si="79">F109*G109</f>
        <v>0</v>
      </c>
      <c r="I109" s="100"/>
      <c r="J109" s="76">
        <f>F109*(1+$B$9)</f>
        <v>119.46115200000001</v>
      </c>
      <c r="K109" s="29"/>
      <c r="L109" s="99">
        <f t="shared" ref="L109:L110" si="80">J109*K109</f>
        <v>0</v>
      </c>
      <c r="M109" s="100"/>
      <c r="N109" s="76">
        <f>J109*(1+$B$9)</f>
        <v>126.62882112000003</v>
      </c>
      <c r="O109" s="29"/>
      <c r="P109" s="99">
        <f t="shared" ref="P109:P110" si="81">N109*O109</f>
        <v>0</v>
      </c>
      <c r="Q109" s="100"/>
      <c r="R109" s="76">
        <f>N109*(1+$B$9)</f>
        <v>134.22655038720004</v>
      </c>
      <c r="S109" s="29"/>
      <c r="T109" s="99">
        <f t="shared" ref="T109:T110" si="82">R109*S109</f>
        <v>0</v>
      </c>
      <c r="U109" s="100"/>
      <c r="V109" s="76">
        <f>R109*(1+$B$9)</f>
        <v>142.28014341043203</v>
      </c>
      <c r="W109" s="29"/>
      <c r="X109" s="99">
        <f t="shared" ref="X109:X110" si="83">V109*W109</f>
        <v>0</v>
      </c>
      <c r="Y109" s="100"/>
      <c r="Z109" s="76">
        <f>V109*(1+$B$9)</f>
        <v>150.81695201505795</v>
      </c>
      <c r="AA109" s="29"/>
      <c r="AB109" s="23">
        <f t="shared" ref="AB109:AB110" si="84">Z109*AA109</f>
        <v>0</v>
      </c>
      <c r="AC109" s="87"/>
      <c r="AD109" s="23">
        <f t="shared" ref="AD109:AD110" si="85">SUM(D109,H109,L109,P109,T109,X109,AB109)</f>
        <v>0</v>
      </c>
    </row>
    <row r="110" spans="1:30" ht="15.75" customHeight="1" x14ac:dyDescent="0.15">
      <c r="A110" s="84" t="s">
        <v>177</v>
      </c>
      <c r="B110" s="127">
        <v>15</v>
      </c>
      <c r="C110" s="29"/>
      <c r="D110" s="99">
        <f t="shared" si="78"/>
        <v>0</v>
      </c>
      <c r="E110" s="100"/>
      <c r="F110" s="76">
        <f>$B$110</f>
        <v>15</v>
      </c>
      <c r="G110" s="29"/>
      <c r="H110" s="99">
        <f t="shared" si="79"/>
        <v>0</v>
      </c>
      <c r="I110" s="100"/>
      <c r="J110" s="76">
        <f>$B$110</f>
        <v>15</v>
      </c>
      <c r="K110" s="29"/>
      <c r="L110" s="99">
        <f t="shared" si="80"/>
        <v>0</v>
      </c>
      <c r="M110" s="100"/>
      <c r="N110" s="76">
        <f>$B$110</f>
        <v>15</v>
      </c>
      <c r="O110" s="29"/>
      <c r="P110" s="99">
        <f t="shared" si="81"/>
        <v>0</v>
      </c>
      <c r="Q110" s="100"/>
      <c r="R110" s="76">
        <f>$B$110</f>
        <v>15</v>
      </c>
      <c r="S110" s="29"/>
      <c r="T110" s="99">
        <f t="shared" si="82"/>
        <v>0</v>
      </c>
      <c r="U110" s="100"/>
      <c r="V110" s="76">
        <f>$B$110</f>
        <v>15</v>
      </c>
      <c r="W110" s="29"/>
      <c r="X110" s="99">
        <f t="shared" si="83"/>
        <v>0</v>
      </c>
      <c r="Y110" s="100"/>
      <c r="Z110" s="76">
        <f>$B$110</f>
        <v>15</v>
      </c>
      <c r="AA110" s="29"/>
      <c r="AB110" s="23">
        <f t="shared" si="84"/>
        <v>0</v>
      </c>
      <c r="AC110" s="87"/>
      <c r="AD110" s="23">
        <f t="shared" si="85"/>
        <v>0</v>
      </c>
    </row>
    <row r="111" spans="1:30" ht="15.75" customHeight="1" x14ac:dyDescent="0.15">
      <c r="A111" s="107"/>
      <c r="B111" s="76" t="s">
        <v>39</v>
      </c>
      <c r="C111" s="124" t="s">
        <v>161</v>
      </c>
      <c r="D111" s="99"/>
      <c r="E111" s="100"/>
      <c r="F111" s="28" t="s">
        <v>39</v>
      </c>
      <c r="G111" s="124" t="s">
        <v>161</v>
      </c>
      <c r="H111" s="99"/>
      <c r="I111" s="100"/>
      <c r="J111" s="28" t="s">
        <v>39</v>
      </c>
      <c r="K111" s="124" t="s">
        <v>161</v>
      </c>
      <c r="L111" s="99"/>
      <c r="M111" s="100"/>
      <c r="N111" s="28" t="s">
        <v>39</v>
      </c>
      <c r="O111" s="124" t="s">
        <v>161</v>
      </c>
      <c r="P111" s="99"/>
      <c r="Q111" s="100"/>
      <c r="R111" s="28" t="s">
        <v>39</v>
      </c>
      <c r="S111" s="124" t="s">
        <v>161</v>
      </c>
      <c r="T111" s="99"/>
      <c r="U111" s="100"/>
      <c r="V111" s="28" t="s">
        <v>39</v>
      </c>
      <c r="W111" s="124" t="s">
        <v>161</v>
      </c>
      <c r="X111" s="99"/>
      <c r="Y111" s="100"/>
      <c r="Z111" s="28" t="s">
        <v>39</v>
      </c>
      <c r="AA111" s="124" t="s">
        <v>161</v>
      </c>
      <c r="AB111" s="99"/>
      <c r="AC111" s="87"/>
      <c r="AD111" s="23"/>
    </row>
    <row r="112" spans="1:30" ht="18" customHeight="1" x14ac:dyDescent="0.15">
      <c r="A112" s="107" t="s">
        <v>160</v>
      </c>
      <c r="B112" s="76">
        <f>42+180+150+151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15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15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15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15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15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15">
      <c r="A118" s="33" t="s">
        <v>159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15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15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15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86">SUM(D121,H121,L121,P121,T121,X121,AB121)</f>
        <v>0</v>
      </c>
    </row>
    <row r="122" spans="1:30" ht="12.75" customHeight="1" x14ac:dyDescent="0.15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86"/>
        <v>0</v>
      </c>
    </row>
    <row r="123" spans="1:30" ht="12.75" customHeight="1" x14ac:dyDescent="0.15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86"/>
        <v>0</v>
      </c>
    </row>
    <row r="124" spans="1:30" ht="12.75" customHeight="1" x14ac:dyDescent="0.15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86"/>
        <v>0</v>
      </c>
    </row>
    <row r="125" spans="1:30" ht="12.75" customHeight="1" x14ac:dyDescent="0.15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15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15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15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87">SUM(D128,H128,L128,P128,T128,X128,AB128)</f>
        <v>0</v>
      </c>
    </row>
    <row r="129" spans="1:33" ht="12.75" customHeight="1" x14ac:dyDescent="0.15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87"/>
        <v>0</v>
      </c>
    </row>
    <row r="130" spans="1:33" ht="12.75" customHeight="1" x14ac:dyDescent="0.15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15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15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8">SUM(D132,H132,L132,P132,T132,X132,AB132)</f>
        <v>0</v>
      </c>
    </row>
    <row r="133" spans="1:33" s="10" customFormat="1" ht="12.75" customHeight="1" x14ac:dyDescent="0.15">
      <c r="A133" s="10" t="s">
        <v>179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15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8"/>
        <v>0</v>
      </c>
    </row>
    <row r="135" spans="1:33" s="10" customFormat="1" ht="12.75" customHeight="1" x14ac:dyDescent="0.15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8"/>
        <v>0</v>
      </c>
    </row>
    <row r="136" spans="1:33" ht="12.75" customHeight="1" x14ac:dyDescent="0.15">
      <c r="A136" s="10" t="s">
        <v>151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8"/>
        <v>0</v>
      </c>
    </row>
    <row r="137" spans="1:33" ht="12.75" customHeight="1" x14ac:dyDescent="0.15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8"/>
        <v>0</v>
      </c>
    </row>
    <row r="138" spans="1:33" ht="12.75" customHeight="1" x14ac:dyDescent="0.15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8"/>
        <v>0</v>
      </c>
    </row>
    <row r="139" spans="1:33" ht="12.75" customHeight="1" x14ac:dyDescent="0.15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15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15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15">
      <c r="A142" s="11" t="s">
        <v>4</v>
      </c>
      <c r="B142" s="5" t="s">
        <v>5</v>
      </c>
      <c r="C142" s="6">
        <f>'Lead PI'!C151</f>
        <v>0.52500000000000002</v>
      </c>
      <c r="D142" s="99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99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99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99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99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99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99">
        <f>ROUND(IF('Lead PI'!$B$7="yes",AB140*AA142,AB141*AA142),0)</f>
        <v>0</v>
      </c>
      <c r="AC142" s="87"/>
      <c r="AD142" s="23">
        <f t="shared" ref="AD142" si="89">SUM(D142,H142,L142,P142,T142,X142,AB142)</f>
        <v>0</v>
      </c>
    </row>
    <row r="143" spans="1:33" ht="12.75" customHeight="1" x14ac:dyDescent="0.15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15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phoneticPr fontId="10" type="noConversion"/>
  <hyperlinks>
    <hyperlink ref="A107" r:id="rId1" xr:uid="{6498AC8C-2EAB-4FAD-B3FA-3EA46B86C6D1}"/>
    <hyperlink ref="A4" r:id="rId2" xr:uid="{E9BCCCE0-EA8F-444D-9A01-491F20EA9C75}"/>
  </hyperlinks>
  <pageMargins left="0.7" right="0.7" top="0.75" bottom="0.75" header="0.3" footer="0.3"/>
  <pageSetup scale="39" orientation="portrait" horizontalDpi="4294967292" verticalDpi="4294967292" r:id="rId3"/>
  <headerFooter alignWithMargins="0"/>
  <rowBreaks count="1" manualBreakCount="1">
    <brk id="86" max="16383" man="1"/>
  </rowBreaks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44"/>
  <sheetViews>
    <sheetView zoomScale="110" zoomScaleNormal="110" zoomScalePageLayoutView="110" workbookViewId="0">
      <pane xSplit="1" ySplit="13" topLeftCell="B81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B108" sqref="B108:B112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3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19" t="s">
        <v>56</v>
      </c>
      <c r="B1" s="129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15">
      <c r="A2" s="118" t="s">
        <v>165</v>
      </c>
      <c r="B2" s="129"/>
      <c r="C2" s="128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15">
      <c r="A3" s="118" t="s">
        <v>166</v>
      </c>
      <c r="B3" s="129"/>
      <c r="C3" s="130"/>
      <c r="D3" s="68">
        <v>0.01</v>
      </c>
      <c r="E3" s="69"/>
      <c r="F3" s="70">
        <f>F4*D3</f>
        <v>0.12</v>
      </c>
      <c r="H3" s="68">
        <v>0.01</v>
      </c>
      <c r="I3" s="69"/>
      <c r="J3" s="70">
        <f>J4*H3</f>
        <v>0.09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">
      <c r="A4" s="120" t="s">
        <v>169</v>
      </c>
      <c r="B4" s="141"/>
      <c r="C4" s="141"/>
      <c r="D4" s="96"/>
      <c r="E4" s="64"/>
      <c r="F4" s="74">
        <v>12</v>
      </c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118" t="s">
        <v>167</v>
      </c>
      <c r="B5" s="129"/>
      <c r="C5" s="133"/>
      <c r="D5" s="96"/>
      <c r="E5" s="64"/>
      <c r="F5" s="67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5" customHeight="1" x14ac:dyDescent="0.15">
      <c r="A6" s="118" t="s">
        <v>168</v>
      </c>
      <c r="B6" s="129" t="str">
        <f>IF(ISBLANK('Lead PI'!B6),"",'Lead PI'!B6)</f>
        <v/>
      </c>
      <c r="C6" s="133"/>
      <c r="G6" s="71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5" customHeight="1" x14ac:dyDescent="0.2">
      <c r="A7" s="118" t="s">
        <v>172</v>
      </c>
      <c r="B7" s="134" t="str">
        <f>IF(ISBLANK('Lead PI'!$B$7),"",'Lead PI'!$B$7)</f>
        <v/>
      </c>
      <c r="C7" s="132" t="s">
        <v>173</v>
      </c>
      <c r="G7" s="71"/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15">
      <c r="A8" s="1" t="s">
        <v>103</v>
      </c>
      <c r="B8" s="13">
        <v>0.03</v>
      </c>
      <c r="C8" s="132" t="s">
        <v>176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15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15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15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15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15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15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15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15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15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15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15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15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15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15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15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15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15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15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15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15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15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15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15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15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15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15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15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15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15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15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15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15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15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15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15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15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15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15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15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15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15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15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15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15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15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15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15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15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15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15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15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15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15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15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15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15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15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15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15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15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15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15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15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15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15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15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15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15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15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15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15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15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15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15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15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15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15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15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15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15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15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15">
      <c r="A90" s="11" t="s">
        <v>12</v>
      </c>
      <c r="B90" s="121">
        <f>'Lead PI'!B90</f>
        <v>0.25969999999999999</v>
      </c>
      <c r="C90" s="3"/>
      <c r="D90" s="99">
        <f>D27*B90</f>
        <v>0</v>
      </c>
      <c r="E90" s="100"/>
      <c r="F90" s="121">
        <f>'Lead PI'!F90</f>
        <v>0.25969999999999999</v>
      </c>
      <c r="G90" s="3"/>
      <c r="H90" s="99">
        <f>H27*F90</f>
        <v>0</v>
      </c>
      <c r="I90" s="100"/>
      <c r="J90" s="121">
        <f>'Lead PI'!J90</f>
        <v>0.25969999999999999</v>
      </c>
      <c r="K90" s="3"/>
      <c r="L90" s="99">
        <f>L27*J90</f>
        <v>0</v>
      </c>
      <c r="M90" s="100"/>
      <c r="N90" s="121">
        <f>'Lead PI'!N90</f>
        <v>0.25969999999999999</v>
      </c>
      <c r="O90" s="3"/>
      <c r="P90" s="99">
        <f>P27*N90</f>
        <v>0</v>
      </c>
      <c r="Q90" s="100"/>
      <c r="R90" s="121">
        <f>'Lead PI'!R90</f>
        <v>0.25969999999999999</v>
      </c>
      <c r="S90" s="3"/>
      <c r="T90" s="99">
        <f>T27*R90</f>
        <v>0</v>
      </c>
      <c r="U90" s="100"/>
      <c r="V90" s="121">
        <f>'Lead PI'!V90</f>
        <v>0.25969999999999999</v>
      </c>
      <c r="W90" s="3"/>
      <c r="X90" s="99">
        <f>X27*V90</f>
        <v>0</v>
      </c>
      <c r="Y90" s="100"/>
      <c r="Z90" s="121">
        <f>'Lead PI'!Z90</f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15">
      <c r="A91" s="11" t="s">
        <v>36</v>
      </c>
      <c r="B91" s="121">
        <f>'Lead PI'!B91</f>
        <v>0.39679999999999999</v>
      </c>
      <c r="C91" s="3"/>
      <c r="D91" s="99">
        <f>(D34+D47)*B91</f>
        <v>0</v>
      </c>
      <c r="E91" s="100"/>
      <c r="F91" s="121">
        <f>'Lead PI'!F91</f>
        <v>0.4022</v>
      </c>
      <c r="G91" s="3"/>
      <c r="H91" s="99">
        <f>(H34+H47)*F91</f>
        <v>0</v>
      </c>
      <c r="I91" s="100"/>
      <c r="J91" s="121">
        <f>'Lead PI'!J91</f>
        <v>0.40789999999999998</v>
      </c>
      <c r="K91" s="3"/>
      <c r="L91" s="99">
        <f>(L34+L47)*J91</f>
        <v>0</v>
      </c>
      <c r="M91" s="100"/>
      <c r="N91" s="121">
        <f>'Lead PI'!N91</f>
        <v>0.41389999999999999</v>
      </c>
      <c r="O91" s="3"/>
      <c r="P91" s="99">
        <f>(P34+P47)*N91</f>
        <v>0</v>
      </c>
      <c r="Q91" s="100"/>
      <c r="R91" s="121">
        <f>'Lead PI'!R91</f>
        <v>0.42009999999999997</v>
      </c>
      <c r="S91" s="3"/>
      <c r="T91" s="99">
        <f>(T34+T47)*R91</f>
        <v>0</v>
      </c>
      <c r="U91" s="100"/>
      <c r="V91" s="121">
        <f>'Lead PI'!V91</f>
        <v>0.42009999999999997</v>
      </c>
      <c r="W91" s="3"/>
      <c r="X91" s="99">
        <f>(X34+X47)*V91</f>
        <v>0</v>
      </c>
      <c r="Y91" s="100"/>
      <c r="Z91" s="121">
        <f>'Lead PI'!Z91</f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15">
      <c r="A92" s="11" t="s">
        <v>17</v>
      </c>
      <c r="B92" s="123">
        <f>'Lead PI'!B92</f>
        <v>0.435</v>
      </c>
      <c r="C92" s="3"/>
      <c r="D92" s="99">
        <f>D60*B92</f>
        <v>0</v>
      </c>
      <c r="E92" s="100"/>
      <c r="F92" s="123">
        <f>'Lead PI'!F92</f>
        <v>0.44230000000000003</v>
      </c>
      <c r="G92" s="3"/>
      <c r="H92" s="99">
        <f>H60*F92</f>
        <v>0</v>
      </c>
      <c r="I92" s="100"/>
      <c r="J92" s="123">
        <f>'Lead PI'!J92</f>
        <v>0.45</v>
      </c>
      <c r="K92" s="3"/>
      <c r="L92" s="99">
        <f>L60*J92</f>
        <v>0</v>
      </c>
      <c r="M92" s="100"/>
      <c r="N92" s="123">
        <f>'Lead PI'!N92</f>
        <v>0.45810000000000001</v>
      </c>
      <c r="O92" s="3"/>
      <c r="P92" s="99">
        <f>P60*N92</f>
        <v>0</v>
      </c>
      <c r="Q92" s="100"/>
      <c r="R92" s="123">
        <f>'Lead PI'!R92</f>
        <v>0.46660000000000001</v>
      </c>
      <c r="S92" s="3"/>
      <c r="T92" s="99">
        <f>T60*R92</f>
        <v>0</v>
      </c>
      <c r="U92" s="100"/>
      <c r="V92" s="123">
        <f>'Lead PI'!V92</f>
        <v>0.46660000000000001</v>
      </c>
      <c r="W92" s="3"/>
      <c r="X92" s="99">
        <f>X60*V92</f>
        <v>0</v>
      </c>
      <c r="Y92" s="100"/>
      <c r="Z92" s="123">
        <f>'Lead PI'!Z92</f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15">
      <c r="A93" s="11" t="s">
        <v>21</v>
      </c>
      <c r="B93" s="121">
        <f>'Lead PI'!B93</f>
        <v>0.26</v>
      </c>
      <c r="C93" s="3"/>
      <c r="D93" s="99">
        <f>D73*B93</f>
        <v>0</v>
      </c>
      <c r="E93" s="100"/>
      <c r="F93" s="121">
        <f>'Lead PI'!F93</f>
        <v>0.26200000000000001</v>
      </c>
      <c r="G93" s="3"/>
      <c r="H93" s="99">
        <f>H73*F93</f>
        <v>0</v>
      </c>
      <c r="I93" s="100"/>
      <c r="J93" s="121">
        <f>'Lead PI'!J93</f>
        <v>0.26400000000000001</v>
      </c>
      <c r="K93" s="3"/>
      <c r="L93" s="99">
        <f>L73*J93</f>
        <v>0</v>
      </c>
      <c r="M93" s="100"/>
      <c r="N93" s="121">
        <f>'Lead PI'!N93</f>
        <v>0.26600000000000001</v>
      </c>
      <c r="O93" s="3"/>
      <c r="P93" s="99">
        <f>P73*N93</f>
        <v>0</v>
      </c>
      <c r="Q93" s="100"/>
      <c r="R93" s="121">
        <f>'Lead PI'!R93</f>
        <v>0.26800000000000002</v>
      </c>
      <c r="S93" s="3"/>
      <c r="T93" s="99">
        <f>T73*R93</f>
        <v>0</v>
      </c>
      <c r="U93" s="100"/>
      <c r="V93" s="121">
        <f>'Lead PI'!V93</f>
        <v>0.26800000000000002</v>
      </c>
      <c r="W93" s="3"/>
      <c r="X93" s="99">
        <f>X73*V93</f>
        <v>0</v>
      </c>
      <c r="Y93" s="100"/>
      <c r="Z93" s="121">
        <f>'Lead PI'!Z93</f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15">
      <c r="A94" s="11" t="s">
        <v>37</v>
      </c>
      <c r="B94" s="4">
        <f>'Lead PI'!B94</f>
        <v>0.01</v>
      </c>
      <c r="C94" s="3"/>
      <c r="D94" s="99">
        <f>(D75+D80)*B94</f>
        <v>0</v>
      </c>
      <c r="E94" s="100"/>
      <c r="F94" s="4">
        <f>'Lead PI'!F94</f>
        <v>0.01</v>
      </c>
      <c r="G94" s="3"/>
      <c r="H94" s="99">
        <f>(H75+H80)*F94</f>
        <v>0</v>
      </c>
      <c r="I94" s="100"/>
      <c r="J94" s="4">
        <f>'Lead PI'!J94</f>
        <v>0.01</v>
      </c>
      <c r="K94" s="3"/>
      <c r="L94" s="99">
        <f>(L75+L80)*J94</f>
        <v>0</v>
      </c>
      <c r="M94" s="100"/>
      <c r="N94" s="4">
        <f>'Lead PI'!N94</f>
        <v>0.01</v>
      </c>
      <c r="O94" s="3"/>
      <c r="P94" s="99">
        <f>(P75+P80)*N94</f>
        <v>0</v>
      </c>
      <c r="Q94" s="100"/>
      <c r="R94" s="4">
        <f>'Lead PI'!R94</f>
        <v>0.01</v>
      </c>
      <c r="S94" s="3"/>
      <c r="T94" s="99">
        <f>(T75+T80)*R94</f>
        <v>0</v>
      </c>
      <c r="U94" s="100"/>
      <c r="V94" s="4">
        <f>'Lead PI'!V94</f>
        <v>0.01</v>
      </c>
      <c r="W94" s="3"/>
      <c r="X94" s="99">
        <f>(X75+X80)*V94</f>
        <v>0</v>
      </c>
      <c r="Y94" s="100"/>
      <c r="Z94" s="4">
        <f>'Lead PI'!Z94</f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15">
      <c r="A95" s="11" t="s">
        <v>132</v>
      </c>
      <c r="B95" s="122">
        <f>'Lead PI'!B95</f>
        <v>7.8200000000000006E-2</v>
      </c>
      <c r="C95" s="3"/>
      <c r="D95" s="99">
        <f>(D76+D81)*B95</f>
        <v>0</v>
      </c>
      <c r="E95" s="100"/>
      <c r="F95" s="122">
        <f>'Lead PI'!F95</f>
        <v>7.8200000000000006E-2</v>
      </c>
      <c r="G95" s="3"/>
      <c r="H95" s="99">
        <f>(H76+H81)*F95</f>
        <v>0</v>
      </c>
      <c r="I95" s="100"/>
      <c r="J95" s="122">
        <f>'Lead PI'!J95</f>
        <v>7.8200000000000006E-2</v>
      </c>
      <c r="K95" s="3"/>
      <c r="L95" s="99">
        <f>(L76+L81)*J95</f>
        <v>0</v>
      </c>
      <c r="M95" s="100"/>
      <c r="N95" s="122">
        <f>'Lead PI'!N95</f>
        <v>7.8200000000000006E-2</v>
      </c>
      <c r="O95" s="3"/>
      <c r="P95" s="99">
        <f>(P76+P81)*N95</f>
        <v>0</v>
      </c>
      <c r="Q95" s="100"/>
      <c r="R95" s="122">
        <f>'Lead PI'!R95</f>
        <v>7.8200000000000006E-2</v>
      </c>
      <c r="S95" s="3"/>
      <c r="T95" s="99">
        <f>(T76+T81)*R95</f>
        <v>0</v>
      </c>
      <c r="U95" s="100"/>
      <c r="V95" s="122">
        <f>'Lead PI'!V95</f>
        <v>7.8200000000000006E-2</v>
      </c>
      <c r="W95" s="3"/>
      <c r="X95" s="99">
        <f>(X76+X81)*V95</f>
        <v>0</v>
      </c>
      <c r="Y95" s="100"/>
      <c r="Z95" s="122">
        <f>'Lead PI'!Z95</f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15">
      <c r="A96" s="11" t="s">
        <v>77</v>
      </c>
      <c r="B96" s="121">
        <f>'Lead PI'!B96</f>
        <v>7.8200000000000006E-2</v>
      </c>
      <c r="C96" s="3"/>
      <c r="D96" s="99">
        <f>D88*B96</f>
        <v>0</v>
      </c>
      <c r="E96" s="100"/>
      <c r="F96" s="121">
        <f>'Lead PI'!F96</f>
        <v>7.8200000000000006E-2</v>
      </c>
      <c r="G96" s="3"/>
      <c r="H96" s="99">
        <f>H88*F96</f>
        <v>0</v>
      </c>
      <c r="I96" s="100"/>
      <c r="J96" s="121">
        <f>'Lead PI'!J96</f>
        <v>7.8200000000000006E-2</v>
      </c>
      <c r="K96" s="3"/>
      <c r="L96" s="99">
        <f>L88*J96</f>
        <v>0</v>
      </c>
      <c r="M96" s="100"/>
      <c r="N96" s="121">
        <f>'Lead PI'!N96</f>
        <v>7.8200000000000006E-2</v>
      </c>
      <c r="O96" s="3"/>
      <c r="P96" s="99">
        <f>P88*N96</f>
        <v>0</v>
      </c>
      <c r="Q96" s="100"/>
      <c r="R96" s="121">
        <f>'Lead PI'!R96</f>
        <v>7.8200000000000006E-2</v>
      </c>
      <c r="S96" s="3"/>
      <c r="T96" s="99">
        <f>T88*R96</f>
        <v>0</v>
      </c>
      <c r="U96" s="100"/>
      <c r="V96" s="121">
        <f>'Lead PI'!V96</f>
        <v>7.8200000000000006E-2</v>
      </c>
      <c r="W96" s="3"/>
      <c r="X96" s="99">
        <f>X88*V96</f>
        <v>0</v>
      </c>
      <c r="Y96" s="100"/>
      <c r="Z96" s="121">
        <f>'Lead PI'!Z96</f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15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15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15">
      <c r="A99" s="11" t="s">
        <v>40</v>
      </c>
      <c r="B99" s="29"/>
      <c r="C99" s="7">
        <f>'Lead PI'!C99</f>
        <v>1859</v>
      </c>
      <c r="D99" s="99">
        <f>B99*C99</f>
        <v>0</v>
      </c>
      <c r="E99" s="100"/>
      <c r="F99" s="29"/>
      <c r="G99" s="7">
        <f>'Lead PI'!G99</f>
        <v>2138</v>
      </c>
      <c r="H99" s="99">
        <f>F99*G99</f>
        <v>0</v>
      </c>
      <c r="I99" s="100"/>
      <c r="J99" s="29"/>
      <c r="K99" s="7">
        <f>'Lead PI'!K99</f>
        <v>2458</v>
      </c>
      <c r="L99" s="99">
        <f>J99*K99</f>
        <v>0</v>
      </c>
      <c r="M99" s="100"/>
      <c r="N99" s="29"/>
      <c r="O99" s="7">
        <f>'Lead PI'!O99</f>
        <v>2827</v>
      </c>
      <c r="P99" s="99">
        <f>N99*O99</f>
        <v>0</v>
      </c>
      <c r="Q99" s="100"/>
      <c r="R99" s="29"/>
      <c r="S99" s="7">
        <f>'Lead PI'!S99</f>
        <v>3251</v>
      </c>
      <c r="T99" s="99">
        <f>R99*S99</f>
        <v>0</v>
      </c>
      <c r="U99" s="100"/>
      <c r="V99" s="29"/>
      <c r="W99" s="7">
        <f>'Lead PI'!W99</f>
        <v>3251</v>
      </c>
      <c r="X99" s="99">
        <f>V99*W99</f>
        <v>0</v>
      </c>
      <c r="Y99" s="100"/>
      <c r="Z99" s="29"/>
      <c r="AA99" s="7">
        <f>'Lead PI'!AA99</f>
        <v>3251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15">
      <c r="A100" s="11" t="s">
        <v>41</v>
      </c>
      <c r="B100" s="29"/>
      <c r="C100" s="7">
        <f>'Lead PI'!C100</f>
        <v>2602</v>
      </c>
      <c r="D100" s="99">
        <f>B100*C100</f>
        <v>0</v>
      </c>
      <c r="E100" s="100"/>
      <c r="F100" s="29"/>
      <c r="G100" s="7">
        <f>'Lead PI'!G100</f>
        <v>2993</v>
      </c>
      <c r="H100" s="99">
        <f>F100*G100</f>
        <v>0</v>
      </c>
      <c r="I100" s="100"/>
      <c r="J100" s="29"/>
      <c r="K100" s="7">
        <f>'Lead PI'!K100</f>
        <v>3442</v>
      </c>
      <c r="L100" s="99">
        <f>J100*K100</f>
        <v>0</v>
      </c>
      <c r="M100" s="100"/>
      <c r="N100" s="29"/>
      <c r="O100" s="7">
        <f>'Lead PI'!O100</f>
        <v>3958</v>
      </c>
      <c r="P100" s="99">
        <f>N100*O100</f>
        <v>0</v>
      </c>
      <c r="Q100" s="100"/>
      <c r="R100" s="29"/>
      <c r="S100" s="7">
        <f>'Lead PI'!S100</f>
        <v>4552</v>
      </c>
      <c r="T100" s="99">
        <f>R100*S100</f>
        <v>0</v>
      </c>
      <c r="U100" s="100"/>
      <c r="V100" s="29"/>
      <c r="W100" s="7">
        <f>'Lead PI'!W100</f>
        <v>4552</v>
      </c>
      <c r="X100" s="99">
        <f>V100*W100</f>
        <v>0</v>
      </c>
      <c r="Y100" s="100"/>
      <c r="Z100" s="29"/>
      <c r="AA100" s="7">
        <f>'Lead PI'!AA100</f>
        <v>4552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15">
      <c r="A101" s="11" t="s">
        <v>130</v>
      </c>
      <c r="B101" s="29"/>
      <c r="C101" s="7">
        <f>'Lead PI'!C101</f>
        <v>1115</v>
      </c>
      <c r="D101" s="99">
        <f>B101*C101</f>
        <v>0</v>
      </c>
      <c r="E101" s="100"/>
      <c r="F101" s="29"/>
      <c r="G101" s="7">
        <f>'Lead PI'!G101</f>
        <v>1283</v>
      </c>
      <c r="H101" s="99">
        <f>F101*G101</f>
        <v>0</v>
      </c>
      <c r="I101" s="100"/>
      <c r="J101" s="29"/>
      <c r="K101" s="7">
        <f>'Lead PI'!K101</f>
        <v>1475</v>
      </c>
      <c r="L101" s="99">
        <f>J101*K101</f>
        <v>0</v>
      </c>
      <c r="M101" s="100"/>
      <c r="N101" s="29"/>
      <c r="O101" s="7">
        <f>'Lead PI'!O101</f>
        <v>1696</v>
      </c>
      <c r="P101" s="99">
        <f>N101*O101</f>
        <v>0</v>
      </c>
      <c r="Q101" s="100"/>
      <c r="R101" s="29"/>
      <c r="S101" s="7">
        <f>'Lead PI'!S101</f>
        <v>1951</v>
      </c>
      <c r="T101" s="99">
        <f>R101*S101</f>
        <v>0</v>
      </c>
      <c r="U101" s="100"/>
      <c r="V101" s="29"/>
      <c r="W101" s="7">
        <f>'Lead PI'!W101</f>
        <v>1951</v>
      </c>
      <c r="X101" s="99">
        <f>V101*W101</f>
        <v>0</v>
      </c>
      <c r="Y101" s="100"/>
      <c r="Z101" s="29"/>
      <c r="AA101" s="7">
        <f>'Lead PI'!AA101</f>
        <v>1951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15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15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15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15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15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">
      <c r="A107" s="120" t="s">
        <v>158</v>
      </c>
      <c r="B107" s="9" t="s">
        <v>162</v>
      </c>
      <c r="C107" s="3" t="s">
        <v>164</v>
      </c>
      <c r="D107" s="14"/>
      <c r="E107" s="51"/>
      <c r="F107" s="9" t="s">
        <v>162</v>
      </c>
      <c r="G107" s="3" t="s">
        <v>164</v>
      </c>
      <c r="H107" s="14"/>
      <c r="I107" s="51"/>
      <c r="J107" s="9" t="s">
        <v>162</v>
      </c>
      <c r="K107" s="3" t="s">
        <v>164</v>
      </c>
      <c r="L107" s="14"/>
      <c r="M107" s="51"/>
      <c r="N107" s="9" t="s">
        <v>162</v>
      </c>
      <c r="O107" s="3" t="s">
        <v>164</v>
      </c>
      <c r="P107" s="14"/>
      <c r="Q107" s="51"/>
      <c r="R107" s="9" t="s">
        <v>162</v>
      </c>
      <c r="S107" s="3" t="s">
        <v>164</v>
      </c>
      <c r="T107" s="14"/>
      <c r="U107" s="51"/>
      <c r="V107" s="9" t="s">
        <v>162</v>
      </c>
      <c r="W107" s="3" t="s">
        <v>164</v>
      </c>
      <c r="X107" s="14"/>
      <c r="Y107" s="51"/>
      <c r="Z107" s="9" t="s">
        <v>162</v>
      </c>
      <c r="AA107" s="3" t="s">
        <v>164</v>
      </c>
      <c r="AB107" s="14"/>
      <c r="AC107" s="51"/>
      <c r="AD107" s="14"/>
    </row>
    <row r="108" spans="1:30" ht="12.75" customHeight="1" x14ac:dyDescent="0.15">
      <c r="A108" s="25" t="s">
        <v>163</v>
      </c>
      <c r="B108" s="28">
        <v>420.14</v>
      </c>
      <c r="C108" s="29"/>
      <c r="D108" s="126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15">
      <c r="A109" s="77" t="s">
        <v>170</v>
      </c>
      <c r="B109" s="127">
        <v>106.32</v>
      </c>
      <c r="C109" s="29"/>
      <c r="D109" s="99">
        <f t="shared" si="70"/>
        <v>0</v>
      </c>
      <c r="E109" s="100"/>
      <c r="F109" s="76">
        <f>B109*(1+$B$9)</f>
        <v>112.6992</v>
      </c>
      <c r="G109" s="29"/>
      <c r="H109" s="99">
        <f t="shared" si="71"/>
        <v>0</v>
      </c>
      <c r="I109" s="100"/>
      <c r="J109" s="76">
        <f>F109*(1+$B$9)</f>
        <v>119.46115200000001</v>
      </c>
      <c r="K109" s="29"/>
      <c r="L109" s="99">
        <f t="shared" si="72"/>
        <v>0</v>
      </c>
      <c r="M109" s="100"/>
      <c r="N109" s="76">
        <f>J109*(1+$B$9)</f>
        <v>126.62882112000003</v>
      </c>
      <c r="O109" s="29"/>
      <c r="P109" s="99">
        <f t="shared" si="73"/>
        <v>0</v>
      </c>
      <c r="Q109" s="100"/>
      <c r="R109" s="76">
        <f>N109*(1+$B$9)</f>
        <v>134.22655038720004</v>
      </c>
      <c r="S109" s="29"/>
      <c r="T109" s="99">
        <f t="shared" si="74"/>
        <v>0</v>
      </c>
      <c r="U109" s="100"/>
      <c r="V109" s="76">
        <f>R109*(1+$B$9)</f>
        <v>142.28014341043203</v>
      </c>
      <c r="W109" s="29"/>
      <c r="X109" s="99">
        <f t="shared" si="75"/>
        <v>0</v>
      </c>
      <c r="Y109" s="100"/>
      <c r="Z109" s="76">
        <f>V109*(1+$B$9)</f>
        <v>150.81695201505795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25" customHeight="1" x14ac:dyDescent="0.15">
      <c r="A110" s="84" t="s">
        <v>177</v>
      </c>
      <c r="B110" s="127">
        <v>15</v>
      </c>
      <c r="C110" s="29"/>
      <c r="D110" s="99">
        <f t="shared" si="70"/>
        <v>0</v>
      </c>
      <c r="E110" s="100"/>
      <c r="F110" s="76">
        <f>$B$110</f>
        <v>15</v>
      </c>
      <c r="G110" s="29"/>
      <c r="H110" s="99">
        <f t="shared" si="71"/>
        <v>0</v>
      </c>
      <c r="I110" s="100"/>
      <c r="J110" s="76">
        <f>$B$110</f>
        <v>15</v>
      </c>
      <c r="K110" s="29"/>
      <c r="L110" s="99">
        <f t="shared" si="72"/>
        <v>0</v>
      </c>
      <c r="M110" s="100"/>
      <c r="N110" s="76">
        <f>$B$110</f>
        <v>15</v>
      </c>
      <c r="O110" s="29"/>
      <c r="P110" s="99">
        <f t="shared" si="73"/>
        <v>0</v>
      </c>
      <c r="Q110" s="100"/>
      <c r="R110" s="76">
        <f>$B$110</f>
        <v>15</v>
      </c>
      <c r="S110" s="29"/>
      <c r="T110" s="99">
        <f t="shared" si="74"/>
        <v>0</v>
      </c>
      <c r="U110" s="100"/>
      <c r="V110" s="76">
        <f>$B$110</f>
        <v>15</v>
      </c>
      <c r="W110" s="29"/>
      <c r="X110" s="99">
        <f t="shared" si="75"/>
        <v>0</v>
      </c>
      <c r="Y110" s="100"/>
      <c r="Z110" s="76">
        <f>$B$110</f>
        <v>15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7" customHeight="1" x14ac:dyDescent="0.15">
      <c r="A111" s="107"/>
      <c r="B111" s="76" t="s">
        <v>39</v>
      </c>
      <c r="C111" s="124" t="s">
        <v>161</v>
      </c>
      <c r="D111" s="99"/>
      <c r="E111" s="100"/>
      <c r="F111" s="28" t="s">
        <v>39</v>
      </c>
      <c r="G111" s="124" t="s">
        <v>161</v>
      </c>
      <c r="H111" s="99"/>
      <c r="I111" s="100"/>
      <c r="J111" s="28" t="s">
        <v>39</v>
      </c>
      <c r="K111" s="124" t="s">
        <v>161</v>
      </c>
      <c r="L111" s="99"/>
      <c r="M111" s="100"/>
      <c r="N111" s="28" t="s">
        <v>39</v>
      </c>
      <c r="O111" s="124" t="s">
        <v>161</v>
      </c>
      <c r="P111" s="99"/>
      <c r="Q111" s="100"/>
      <c r="R111" s="28" t="s">
        <v>39</v>
      </c>
      <c r="S111" s="124" t="s">
        <v>161</v>
      </c>
      <c r="T111" s="99"/>
      <c r="U111" s="100"/>
      <c r="V111" s="28" t="s">
        <v>39</v>
      </c>
      <c r="W111" s="124" t="s">
        <v>161</v>
      </c>
      <c r="X111" s="99"/>
      <c r="Y111" s="100"/>
      <c r="Z111" s="28" t="s">
        <v>39</v>
      </c>
      <c r="AA111" s="124" t="s">
        <v>161</v>
      </c>
      <c r="AB111" s="99"/>
      <c r="AC111" s="87"/>
      <c r="AD111" s="23"/>
    </row>
    <row r="112" spans="1:30" ht="30" customHeight="1" x14ac:dyDescent="0.15">
      <c r="A112" s="107" t="s">
        <v>160</v>
      </c>
      <c r="B112" s="76">
        <f>42+180+150+151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15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15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15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15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15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15">
      <c r="A118" s="33" t="s">
        <v>159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15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15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15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15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15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15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15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15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15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15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15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15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15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15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15">
      <c r="A133" s="10" t="s">
        <v>179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15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15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15">
      <c r="A136" s="10" t="s">
        <v>151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15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15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15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15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15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15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15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15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AAB761B1-42CC-4682-9033-5DFF503C93E3}"/>
    <hyperlink ref="A4" r:id="rId2" xr:uid="{E4746E53-3463-4AF3-A732-60047C508778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44"/>
  <sheetViews>
    <sheetView zoomScale="110" zoomScaleNormal="110" zoomScalePageLayoutView="110" workbookViewId="0">
      <pane xSplit="1" ySplit="13" topLeftCell="B83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B108" sqref="B108:B112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3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19" t="s">
        <v>56</v>
      </c>
      <c r="B1" s="129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15">
      <c r="A2" s="118" t="s">
        <v>165</v>
      </c>
      <c r="B2" s="129"/>
      <c r="C2" s="128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15">
      <c r="A3" s="118" t="s">
        <v>166</v>
      </c>
      <c r="B3" s="129"/>
      <c r="C3" s="130"/>
      <c r="D3" s="68">
        <v>0.1666</v>
      </c>
      <c r="E3" s="69"/>
      <c r="F3" s="70">
        <f>F4*D3</f>
        <v>1.9992000000000001</v>
      </c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">
      <c r="A4" s="120" t="s">
        <v>169</v>
      </c>
      <c r="B4" s="141"/>
      <c r="C4" s="141"/>
      <c r="D4" s="96"/>
      <c r="E4" s="64"/>
      <c r="F4" s="74">
        <v>12</v>
      </c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118" t="s">
        <v>167</v>
      </c>
      <c r="B5" s="129"/>
      <c r="C5" s="133"/>
      <c r="D5" s="96"/>
      <c r="E5" s="64"/>
      <c r="F5" s="67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15">
      <c r="A6" s="118" t="s">
        <v>168</v>
      </c>
      <c r="B6" s="129" t="str">
        <f>IF(ISBLANK('Lead PI'!B6),"",'Lead PI'!B6)</f>
        <v/>
      </c>
      <c r="C6" s="133"/>
      <c r="G6" s="71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">
      <c r="A7" s="118" t="s">
        <v>172</v>
      </c>
      <c r="B7" s="134" t="str">
        <f>IF(ISBLANK('Lead PI'!$B$7),"",'Lead PI'!$B$7)</f>
        <v/>
      </c>
      <c r="C7" s="132" t="s">
        <v>173</v>
      </c>
      <c r="G7" s="71"/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15">
      <c r="A8" s="1" t="s">
        <v>103</v>
      </c>
      <c r="B8" s="13">
        <v>0.03</v>
      </c>
      <c r="C8" s="132" t="s">
        <v>176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15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15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15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15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15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15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15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15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15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15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15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15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15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15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15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15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15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15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15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15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15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15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15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15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15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15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15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15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15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15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15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15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15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15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15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15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15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15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15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15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15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15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15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15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15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15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15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15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15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15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15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15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15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15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15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15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15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15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15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15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15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15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15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15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15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15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15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15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15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15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15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15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15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15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15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15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15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15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15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15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15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15">
      <c r="A90" s="11" t="s">
        <v>12</v>
      </c>
      <c r="B90" s="121">
        <f>'Lead PI'!B90</f>
        <v>0.25969999999999999</v>
      </c>
      <c r="C90" s="3"/>
      <c r="D90" s="99">
        <f>D27*B90</f>
        <v>0</v>
      </c>
      <c r="E90" s="100"/>
      <c r="F90" s="121">
        <f>'Lead PI'!F90</f>
        <v>0.25969999999999999</v>
      </c>
      <c r="G90" s="3"/>
      <c r="H90" s="99">
        <f>H27*F90</f>
        <v>0</v>
      </c>
      <c r="I90" s="100"/>
      <c r="J90" s="121">
        <f>'Lead PI'!J90</f>
        <v>0.25969999999999999</v>
      </c>
      <c r="K90" s="3"/>
      <c r="L90" s="99">
        <f>L27*J90</f>
        <v>0</v>
      </c>
      <c r="M90" s="100"/>
      <c r="N90" s="121">
        <f>'Lead PI'!N90</f>
        <v>0.25969999999999999</v>
      </c>
      <c r="O90" s="3"/>
      <c r="P90" s="99">
        <f>P27*N90</f>
        <v>0</v>
      </c>
      <c r="Q90" s="100"/>
      <c r="R90" s="121">
        <f>'Lead PI'!R90</f>
        <v>0.25969999999999999</v>
      </c>
      <c r="S90" s="3"/>
      <c r="T90" s="99">
        <f>T27*R90</f>
        <v>0</v>
      </c>
      <c r="U90" s="100"/>
      <c r="V90" s="121">
        <f>'Lead PI'!V90</f>
        <v>0.25969999999999999</v>
      </c>
      <c r="W90" s="3"/>
      <c r="X90" s="99">
        <f>X27*V90</f>
        <v>0</v>
      </c>
      <c r="Y90" s="100"/>
      <c r="Z90" s="121">
        <f>'Lead PI'!Z90</f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15">
      <c r="A91" s="11" t="s">
        <v>36</v>
      </c>
      <c r="B91" s="121">
        <f>'Lead PI'!B91</f>
        <v>0.39679999999999999</v>
      </c>
      <c r="C91" s="3"/>
      <c r="D91" s="99">
        <f>(D34+D47)*B91</f>
        <v>0</v>
      </c>
      <c r="E91" s="100"/>
      <c r="F91" s="121">
        <f>'Lead PI'!F91</f>
        <v>0.4022</v>
      </c>
      <c r="G91" s="3"/>
      <c r="H91" s="99">
        <f>(H34+H47)*F91</f>
        <v>0</v>
      </c>
      <c r="I91" s="100"/>
      <c r="J91" s="121">
        <f>'Lead PI'!J91</f>
        <v>0.40789999999999998</v>
      </c>
      <c r="K91" s="3"/>
      <c r="L91" s="99">
        <f>(L34+L47)*J91</f>
        <v>0</v>
      </c>
      <c r="M91" s="100"/>
      <c r="N91" s="121">
        <f>'Lead PI'!N91</f>
        <v>0.41389999999999999</v>
      </c>
      <c r="O91" s="3"/>
      <c r="P91" s="99">
        <f>(P34+P47)*N91</f>
        <v>0</v>
      </c>
      <c r="Q91" s="100"/>
      <c r="R91" s="121">
        <f>'Lead PI'!R91</f>
        <v>0.42009999999999997</v>
      </c>
      <c r="S91" s="3"/>
      <c r="T91" s="99">
        <f>(T34+T47)*R91</f>
        <v>0</v>
      </c>
      <c r="U91" s="100"/>
      <c r="V91" s="121">
        <f>'Lead PI'!V91</f>
        <v>0.42009999999999997</v>
      </c>
      <c r="W91" s="3"/>
      <c r="X91" s="99">
        <f>(X34+X47)*V91</f>
        <v>0</v>
      </c>
      <c r="Y91" s="100"/>
      <c r="Z91" s="121">
        <f>'Lead PI'!Z91</f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15">
      <c r="A92" s="11" t="s">
        <v>17</v>
      </c>
      <c r="B92" s="123">
        <f>'Lead PI'!B92</f>
        <v>0.435</v>
      </c>
      <c r="C92" s="3"/>
      <c r="D92" s="99">
        <f>D60*B92</f>
        <v>0</v>
      </c>
      <c r="E92" s="100"/>
      <c r="F92" s="123">
        <f>'Lead PI'!F92</f>
        <v>0.44230000000000003</v>
      </c>
      <c r="G92" s="3"/>
      <c r="H92" s="99">
        <f>H60*F92</f>
        <v>0</v>
      </c>
      <c r="I92" s="100"/>
      <c r="J92" s="123">
        <f>'Lead PI'!J92</f>
        <v>0.45</v>
      </c>
      <c r="K92" s="3"/>
      <c r="L92" s="99">
        <f>L60*J92</f>
        <v>0</v>
      </c>
      <c r="M92" s="100"/>
      <c r="N92" s="123">
        <f>'Lead PI'!N92</f>
        <v>0.45810000000000001</v>
      </c>
      <c r="O92" s="3"/>
      <c r="P92" s="99">
        <f>P60*N92</f>
        <v>0</v>
      </c>
      <c r="Q92" s="100"/>
      <c r="R92" s="123">
        <f>'Lead PI'!R92</f>
        <v>0.46660000000000001</v>
      </c>
      <c r="S92" s="3"/>
      <c r="T92" s="99">
        <f>T60*R92</f>
        <v>0</v>
      </c>
      <c r="U92" s="100"/>
      <c r="V92" s="123">
        <f>'Lead PI'!V92</f>
        <v>0.46660000000000001</v>
      </c>
      <c r="W92" s="3"/>
      <c r="X92" s="99">
        <f>X60*V92</f>
        <v>0</v>
      </c>
      <c r="Y92" s="100"/>
      <c r="Z92" s="123">
        <f>'Lead PI'!Z92</f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15">
      <c r="A93" s="11" t="s">
        <v>21</v>
      </c>
      <c r="B93" s="121">
        <f>'Lead PI'!B93</f>
        <v>0.26</v>
      </c>
      <c r="C93" s="3"/>
      <c r="D93" s="99">
        <f>D73*B93</f>
        <v>0</v>
      </c>
      <c r="E93" s="100"/>
      <c r="F93" s="121">
        <f>'Lead PI'!F93</f>
        <v>0.26200000000000001</v>
      </c>
      <c r="G93" s="3"/>
      <c r="H93" s="99">
        <f>H73*F93</f>
        <v>0</v>
      </c>
      <c r="I93" s="100"/>
      <c r="J93" s="121">
        <f>'Lead PI'!J93</f>
        <v>0.26400000000000001</v>
      </c>
      <c r="K93" s="3"/>
      <c r="L93" s="99">
        <f>L73*J93</f>
        <v>0</v>
      </c>
      <c r="M93" s="100"/>
      <c r="N93" s="121">
        <f>'Lead PI'!N93</f>
        <v>0.26600000000000001</v>
      </c>
      <c r="O93" s="3"/>
      <c r="P93" s="99">
        <f>P73*N93</f>
        <v>0</v>
      </c>
      <c r="Q93" s="100"/>
      <c r="R93" s="121">
        <f>'Lead PI'!R93</f>
        <v>0.26800000000000002</v>
      </c>
      <c r="S93" s="3"/>
      <c r="T93" s="99">
        <f>T73*R93</f>
        <v>0</v>
      </c>
      <c r="U93" s="100"/>
      <c r="V93" s="121">
        <f>'Lead PI'!V93</f>
        <v>0.26800000000000002</v>
      </c>
      <c r="W93" s="3"/>
      <c r="X93" s="99">
        <f>X73*V93</f>
        <v>0</v>
      </c>
      <c r="Y93" s="100"/>
      <c r="Z93" s="121">
        <f>'Lead PI'!Z93</f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15">
      <c r="A94" s="11" t="s">
        <v>37</v>
      </c>
      <c r="B94" s="4">
        <f>'Lead PI'!B94</f>
        <v>0.01</v>
      </c>
      <c r="C94" s="3"/>
      <c r="D94" s="99">
        <f>(D75+D80)*B94</f>
        <v>0</v>
      </c>
      <c r="E94" s="100"/>
      <c r="F94" s="4">
        <f>'Lead PI'!F94</f>
        <v>0.01</v>
      </c>
      <c r="G94" s="3"/>
      <c r="H94" s="99">
        <f>(H75+H80)*F94</f>
        <v>0</v>
      </c>
      <c r="I94" s="100"/>
      <c r="J94" s="4">
        <f>'Lead PI'!J94</f>
        <v>0.01</v>
      </c>
      <c r="K94" s="3"/>
      <c r="L94" s="99">
        <f>(L75+L80)*J94</f>
        <v>0</v>
      </c>
      <c r="M94" s="100"/>
      <c r="N94" s="4">
        <f>'Lead PI'!N94</f>
        <v>0.01</v>
      </c>
      <c r="O94" s="3"/>
      <c r="P94" s="99">
        <f>(P75+P80)*N94</f>
        <v>0</v>
      </c>
      <c r="Q94" s="100"/>
      <c r="R94" s="4">
        <f>'Lead PI'!R94</f>
        <v>0.01</v>
      </c>
      <c r="S94" s="3"/>
      <c r="T94" s="99">
        <f>(T75+T80)*R94</f>
        <v>0</v>
      </c>
      <c r="U94" s="100"/>
      <c r="V94" s="4">
        <f>'Lead PI'!V94</f>
        <v>0.01</v>
      </c>
      <c r="W94" s="3"/>
      <c r="X94" s="99">
        <f>(X75+X80)*V94</f>
        <v>0</v>
      </c>
      <c r="Y94" s="100"/>
      <c r="Z94" s="4">
        <f>'Lead PI'!Z94</f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15">
      <c r="A95" s="11" t="s">
        <v>132</v>
      </c>
      <c r="B95" s="122">
        <f>'Lead PI'!B95</f>
        <v>7.8200000000000006E-2</v>
      </c>
      <c r="C95" s="3"/>
      <c r="D95" s="99">
        <f>(D76+D81)*B95</f>
        <v>0</v>
      </c>
      <c r="E95" s="100"/>
      <c r="F95" s="122">
        <f>'Lead PI'!F95</f>
        <v>7.8200000000000006E-2</v>
      </c>
      <c r="G95" s="3"/>
      <c r="H95" s="99">
        <f>(H76+H81)*F95</f>
        <v>0</v>
      </c>
      <c r="I95" s="100"/>
      <c r="J95" s="122">
        <f>'Lead PI'!J95</f>
        <v>7.8200000000000006E-2</v>
      </c>
      <c r="K95" s="3"/>
      <c r="L95" s="99">
        <f>(L76+L81)*J95</f>
        <v>0</v>
      </c>
      <c r="M95" s="100"/>
      <c r="N95" s="122">
        <f>'Lead PI'!N95</f>
        <v>7.8200000000000006E-2</v>
      </c>
      <c r="O95" s="3"/>
      <c r="P95" s="99">
        <f>(P76+P81)*N95</f>
        <v>0</v>
      </c>
      <c r="Q95" s="100"/>
      <c r="R95" s="122">
        <f>'Lead PI'!R95</f>
        <v>7.8200000000000006E-2</v>
      </c>
      <c r="S95" s="3"/>
      <c r="T95" s="99">
        <f>(T76+T81)*R95</f>
        <v>0</v>
      </c>
      <c r="U95" s="100"/>
      <c r="V95" s="122">
        <f>'Lead PI'!V95</f>
        <v>7.8200000000000006E-2</v>
      </c>
      <c r="W95" s="3"/>
      <c r="X95" s="99">
        <f>(X76+X81)*V95</f>
        <v>0</v>
      </c>
      <c r="Y95" s="100"/>
      <c r="Z95" s="122">
        <f>'Lead PI'!Z95</f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15">
      <c r="A96" s="11" t="s">
        <v>77</v>
      </c>
      <c r="B96" s="121">
        <f>'Lead PI'!B96</f>
        <v>7.8200000000000006E-2</v>
      </c>
      <c r="C96" s="3"/>
      <c r="D96" s="99">
        <f>D88*B96</f>
        <v>0</v>
      </c>
      <c r="E96" s="100"/>
      <c r="F96" s="121">
        <f>'Lead PI'!F96</f>
        <v>7.8200000000000006E-2</v>
      </c>
      <c r="G96" s="3"/>
      <c r="H96" s="99">
        <f>H88*F96</f>
        <v>0</v>
      </c>
      <c r="I96" s="100"/>
      <c r="J96" s="121">
        <f>'Lead PI'!J96</f>
        <v>7.8200000000000006E-2</v>
      </c>
      <c r="K96" s="3"/>
      <c r="L96" s="99">
        <f>L88*J96</f>
        <v>0</v>
      </c>
      <c r="M96" s="100"/>
      <c r="N96" s="121">
        <f>'Lead PI'!N96</f>
        <v>7.8200000000000006E-2</v>
      </c>
      <c r="O96" s="3"/>
      <c r="P96" s="99">
        <f>P88*N96</f>
        <v>0</v>
      </c>
      <c r="Q96" s="100"/>
      <c r="R96" s="121">
        <f>'Lead PI'!R96</f>
        <v>7.8200000000000006E-2</v>
      </c>
      <c r="S96" s="3"/>
      <c r="T96" s="99">
        <f>T88*R96</f>
        <v>0</v>
      </c>
      <c r="U96" s="100"/>
      <c r="V96" s="121">
        <f>'Lead PI'!V96</f>
        <v>7.8200000000000006E-2</v>
      </c>
      <c r="W96" s="3"/>
      <c r="X96" s="99">
        <f>X88*V96</f>
        <v>0</v>
      </c>
      <c r="Y96" s="100"/>
      <c r="Z96" s="121">
        <f>'Lead PI'!Z96</f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15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15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15">
      <c r="A99" s="11" t="s">
        <v>40</v>
      </c>
      <c r="B99" s="29"/>
      <c r="C99" s="7">
        <f>'Lead PI'!C99</f>
        <v>1859</v>
      </c>
      <c r="D99" s="99">
        <f>B99*C99</f>
        <v>0</v>
      </c>
      <c r="E99" s="100"/>
      <c r="F99" s="29"/>
      <c r="G99" s="7">
        <f>'Lead PI'!G99</f>
        <v>2138</v>
      </c>
      <c r="H99" s="99">
        <f>F99*G99</f>
        <v>0</v>
      </c>
      <c r="I99" s="100"/>
      <c r="J99" s="29"/>
      <c r="K99" s="7">
        <f>'Lead PI'!K99</f>
        <v>2458</v>
      </c>
      <c r="L99" s="99">
        <f>J99*K99</f>
        <v>0</v>
      </c>
      <c r="M99" s="100"/>
      <c r="N99" s="29"/>
      <c r="O99" s="7">
        <f>'Lead PI'!O99</f>
        <v>2827</v>
      </c>
      <c r="P99" s="99">
        <f>N99*O99</f>
        <v>0</v>
      </c>
      <c r="Q99" s="100"/>
      <c r="R99" s="29"/>
      <c r="S99" s="7">
        <f>'Lead PI'!S99</f>
        <v>3251</v>
      </c>
      <c r="T99" s="99">
        <f>R99*S99</f>
        <v>0</v>
      </c>
      <c r="U99" s="100"/>
      <c r="V99" s="29"/>
      <c r="W99" s="7">
        <f>'Lead PI'!W99</f>
        <v>3251</v>
      </c>
      <c r="X99" s="99">
        <f>V99*W99</f>
        <v>0</v>
      </c>
      <c r="Y99" s="100"/>
      <c r="Z99" s="29"/>
      <c r="AA99" s="7">
        <f>'Lead PI'!AA99</f>
        <v>3251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15">
      <c r="A100" s="11" t="s">
        <v>41</v>
      </c>
      <c r="B100" s="29"/>
      <c r="C100" s="7">
        <f>'Lead PI'!C100</f>
        <v>2602</v>
      </c>
      <c r="D100" s="99">
        <f>B100*C100</f>
        <v>0</v>
      </c>
      <c r="E100" s="100"/>
      <c r="F100" s="29"/>
      <c r="G100" s="7">
        <f>'Lead PI'!G100</f>
        <v>2993</v>
      </c>
      <c r="H100" s="99">
        <f>F100*G100</f>
        <v>0</v>
      </c>
      <c r="I100" s="100"/>
      <c r="J100" s="29"/>
      <c r="K100" s="7">
        <f>'Lead PI'!K100</f>
        <v>3442</v>
      </c>
      <c r="L100" s="99">
        <f>J100*K100</f>
        <v>0</v>
      </c>
      <c r="M100" s="100"/>
      <c r="N100" s="29"/>
      <c r="O100" s="7">
        <f>'Lead PI'!O100</f>
        <v>3958</v>
      </c>
      <c r="P100" s="99">
        <f>N100*O100</f>
        <v>0</v>
      </c>
      <c r="Q100" s="100"/>
      <c r="R100" s="29"/>
      <c r="S100" s="7">
        <f>'Lead PI'!S100</f>
        <v>4552</v>
      </c>
      <c r="T100" s="99">
        <f>R100*S100</f>
        <v>0</v>
      </c>
      <c r="U100" s="100"/>
      <c r="V100" s="29"/>
      <c r="W100" s="7">
        <f>'Lead PI'!W100</f>
        <v>4552</v>
      </c>
      <c r="X100" s="99">
        <f>V100*W100</f>
        <v>0</v>
      </c>
      <c r="Y100" s="100"/>
      <c r="Z100" s="29"/>
      <c r="AA100" s="7">
        <f>'Lead PI'!AA100</f>
        <v>4552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15">
      <c r="A101" s="11" t="s">
        <v>130</v>
      </c>
      <c r="B101" s="29"/>
      <c r="C101" s="7">
        <f>'Lead PI'!C101</f>
        <v>1115</v>
      </c>
      <c r="D101" s="99">
        <f>B101*C101</f>
        <v>0</v>
      </c>
      <c r="E101" s="100"/>
      <c r="F101" s="29"/>
      <c r="G101" s="7">
        <f>'Lead PI'!G101</f>
        <v>1283</v>
      </c>
      <c r="H101" s="99">
        <f>F101*G101</f>
        <v>0</v>
      </c>
      <c r="I101" s="100"/>
      <c r="J101" s="29"/>
      <c r="K101" s="7">
        <f>'Lead PI'!K101</f>
        <v>1475</v>
      </c>
      <c r="L101" s="99">
        <f>J101*K101</f>
        <v>0</v>
      </c>
      <c r="M101" s="100"/>
      <c r="N101" s="29"/>
      <c r="O101" s="7">
        <f>'Lead PI'!O101</f>
        <v>1696</v>
      </c>
      <c r="P101" s="99">
        <f>N101*O101</f>
        <v>0</v>
      </c>
      <c r="Q101" s="100"/>
      <c r="R101" s="29"/>
      <c r="S101" s="7">
        <f>'Lead PI'!S101</f>
        <v>1951</v>
      </c>
      <c r="T101" s="99">
        <f>R101*S101</f>
        <v>0</v>
      </c>
      <c r="U101" s="100"/>
      <c r="V101" s="29"/>
      <c r="W101" s="7">
        <f>'Lead PI'!W101</f>
        <v>1951</v>
      </c>
      <c r="X101" s="99">
        <f>V101*W101</f>
        <v>0</v>
      </c>
      <c r="Y101" s="100"/>
      <c r="Z101" s="29"/>
      <c r="AA101" s="7">
        <f>'Lead PI'!AA101</f>
        <v>1951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15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15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15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15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15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">
      <c r="A107" s="120" t="s">
        <v>158</v>
      </c>
      <c r="B107" s="9" t="s">
        <v>162</v>
      </c>
      <c r="C107" s="3" t="s">
        <v>164</v>
      </c>
      <c r="D107" s="14"/>
      <c r="E107" s="51"/>
      <c r="F107" s="9" t="s">
        <v>162</v>
      </c>
      <c r="G107" s="3" t="s">
        <v>164</v>
      </c>
      <c r="H107" s="14"/>
      <c r="I107" s="51"/>
      <c r="J107" s="9" t="s">
        <v>162</v>
      </c>
      <c r="K107" s="3" t="s">
        <v>164</v>
      </c>
      <c r="L107" s="14"/>
      <c r="M107" s="51"/>
      <c r="N107" s="9" t="s">
        <v>162</v>
      </c>
      <c r="O107" s="3" t="s">
        <v>164</v>
      </c>
      <c r="P107" s="14"/>
      <c r="Q107" s="51"/>
      <c r="R107" s="9" t="s">
        <v>162</v>
      </c>
      <c r="S107" s="3" t="s">
        <v>164</v>
      </c>
      <c r="T107" s="14"/>
      <c r="U107" s="51"/>
      <c r="V107" s="9" t="s">
        <v>162</v>
      </c>
      <c r="W107" s="3" t="s">
        <v>164</v>
      </c>
      <c r="X107" s="14"/>
      <c r="Y107" s="51"/>
      <c r="Z107" s="9" t="s">
        <v>162</v>
      </c>
      <c r="AA107" s="3" t="s">
        <v>164</v>
      </c>
      <c r="AB107" s="14"/>
      <c r="AC107" s="51"/>
      <c r="AD107" s="14"/>
    </row>
    <row r="108" spans="1:30" ht="13" x14ac:dyDescent="0.15">
      <c r="A108" s="25" t="s">
        <v>163</v>
      </c>
      <c r="B108" s="28"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3" x14ac:dyDescent="0.15">
      <c r="A109" s="77" t="s">
        <v>170</v>
      </c>
      <c r="B109" s="127">
        <v>106.32</v>
      </c>
      <c r="C109" s="29"/>
      <c r="D109" s="99">
        <f t="shared" si="70"/>
        <v>0</v>
      </c>
      <c r="E109" s="100"/>
      <c r="F109" s="76">
        <f>B109*(1+$B$9)</f>
        <v>112.6992</v>
      </c>
      <c r="G109" s="29"/>
      <c r="H109" s="99">
        <f t="shared" si="71"/>
        <v>0</v>
      </c>
      <c r="I109" s="100"/>
      <c r="J109" s="76">
        <f>F109*(1+$B$9)</f>
        <v>119.46115200000001</v>
      </c>
      <c r="K109" s="29"/>
      <c r="L109" s="99">
        <f t="shared" si="72"/>
        <v>0</v>
      </c>
      <c r="M109" s="100"/>
      <c r="N109" s="76">
        <f>J109*(1+$B$9)</f>
        <v>126.62882112000003</v>
      </c>
      <c r="O109" s="29"/>
      <c r="P109" s="99">
        <f t="shared" si="73"/>
        <v>0</v>
      </c>
      <c r="Q109" s="100"/>
      <c r="R109" s="76">
        <f>N109*(1+$B$9)</f>
        <v>134.22655038720004</v>
      </c>
      <c r="S109" s="29"/>
      <c r="T109" s="99">
        <f t="shared" si="74"/>
        <v>0</v>
      </c>
      <c r="U109" s="100"/>
      <c r="V109" s="76">
        <f>R109*(1+$B$9)</f>
        <v>142.28014341043203</v>
      </c>
      <c r="W109" s="29"/>
      <c r="X109" s="99">
        <f t="shared" si="75"/>
        <v>0</v>
      </c>
      <c r="Y109" s="100"/>
      <c r="Z109" s="76">
        <f>V109*(1+$B$9)</f>
        <v>150.81695201505795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25" customHeight="1" x14ac:dyDescent="0.15">
      <c r="A110" s="84" t="s">
        <v>177</v>
      </c>
      <c r="B110" s="127">
        <v>15</v>
      </c>
      <c r="C110" s="29"/>
      <c r="D110" s="99">
        <f t="shared" si="70"/>
        <v>0</v>
      </c>
      <c r="E110" s="100"/>
      <c r="F110" s="76">
        <f>$B$110</f>
        <v>15</v>
      </c>
      <c r="G110" s="29"/>
      <c r="H110" s="99">
        <f t="shared" si="71"/>
        <v>0</v>
      </c>
      <c r="I110" s="100"/>
      <c r="J110" s="76">
        <f>$B$110</f>
        <v>15</v>
      </c>
      <c r="K110" s="29"/>
      <c r="L110" s="99">
        <f t="shared" si="72"/>
        <v>0</v>
      </c>
      <c r="M110" s="100"/>
      <c r="N110" s="76">
        <f>$B$110</f>
        <v>15</v>
      </c>
      <c r="O110" s="29"/>
      <c r="P110" s="99">
        <f t="shared" si="73"/>
        <v>0</v>
      </c>
      <c r="Q110" s="100"/>
      <c r="R110" s="76">
        <f>$B$110</f>
        <v>15</v>
      </c>
      <c r="S110" s="29"/>
      <c r="T110" s="99">
        <f t="shared" si="74"/>
        <v>0</v>
      </c>
      <c r="U110" s="100"/>
      <c r="V110" s="76">
        <f>$B$110</f>
        <v>15</v>
      </c>
      <c r="W110" s="29"/>
      <c r="X110" s="99">
        <f t="shared" si="75"/>
        <v>0</v>
      </c>
      <c r="Y110" s="100"/>
      <c r="Z110" s="76">
        <f>$B$110</f>
        <v>15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6.25" customHeight="1" x14ac:dyDescent="0.15">
      <c r="A111" s="107"/>
      <c r="B111" s="76" t="s">
        <v>39</v>
      </c>
      <c r="C111" s="124" t="s">
        <v>161</v>
      </c>
      <c r="D111" s="99"/>
      <c r="E111" s="100"/>
      <c r="F111" s="28" t="s">
        <v>39</v>
      </c>
      <c r="G111" s="124" t="s">
        <v>161</v>
      </c>
      <c r="H111" s="99"/>
      <c r="I111" s="100"/>
      <c r="J111" s="28" t="s">
        <v>39</v>
      </c>
      <c r="K111" s="124" t="s">
        <v>161</v>
      </c>
      <c r="L111" s="99"/>
      <c r="M111" s="100"/>
      <c r="N111" s="28" t="s">
        <v>39</v>
      </c>
      <c r="O111" s="124" t="s">
        <v>161</v>
      </c>
      <c r="P111" s="99"/>
      <c r="Q111" s="100"/>
      <c r="R111" s="28" t="s">
        <v>39</v>
      </c>
      <c r="S111" s="124" t="s">
        <v>161</v>
      </c>
      <c r="T111" s="99"/>
      <c r="U111" s="100"/>
      <c r="V111" s="28" t="s">
        <v>39</v>
      </c>
      <c r="W111" s="124" t="s">
        <v>161</v>
      </c>
      <c r="X111" s="99"/>
      <c r="Y111" s="100"/>
      <c r="Z111" s="28" t="s">
        <v>39</v>
      </c>
      <c r="AA111" s="124" t="s">
        <v>161</v>
      </c>
      <c r="AB111" s="99"/>
      <c r="AC111" s="87"/>
      <c r="AD111" s="23"/>
    </row>
    <row r="112" spans="1:30" ht="30" customHeight="1" x14ac:dyDescent="0.15">
      <c r="A112" s="107" t="s">
        <v>160</v>
      </c>
      <c r="B112" s="76">
        <f>42+180+150+151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3" x14ac:dyDescent="0.15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15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15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15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15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15">
      <c r="A118" s="33" t="s">
        <v>159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15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15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15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15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15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15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15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15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15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15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15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15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15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15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15">
      <c r="A133" s="10" t="s">
        <v>179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15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15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15">
      <c r="A136" s="10" t="s">
        <v>151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15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15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15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15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15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15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15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15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05F4C021-0085-473B-8A7F-94FC35FDF11B}"/>
    <hyperlink ref="A4" r:id="rId2" xr:uid="{5EDCA957-F70A-48B5-AA1C-6BFDBF14C51A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44"/>
  <sheetViews>
    <sheetView zoomScale="110" zoomScaleNormal="110" zoomScalePageLayoutView="110" workbookViewId="0">
      <pane xSplit="1" ySplit="13" topLeftCell="B84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D112" sqref="D112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3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19" t="s">
        <v>56</v>
      </c>
      <c r="B1" s="129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15">
      <c r="A2" s="118" t="s">
        <v>165</v>
      </c>
      <c r="B2" s="129"/>
      <c r="C2" s="128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15">
      <c r="A3" s="118" t="s">
        <v>166</v>
      </c>
      <c r="B3" s="129"/>
      <c r="C3" s="130"/>
      <c r="D3" s="68">
        <v>0.1666</v>
      </c>
      <c r="E3" s="69"/>
      <c r="F3" s="70">
        <f>F4*D3</f>
        <v>1.9992000000000001</v>
      </c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">
      <c r="A4" s="120" t="s">
        <v>169</v>
      </c>
      <c r="B4" s="141"/>
      <c r="C4" s="141"/>
      <c r="D4" s="97"/>
      <c r="E4" s="98"/>
      <c r="F4" s="138">
        <v>12</v>
      </c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118" t="s">
        <v>167</v>
      </c>
      <c r="B5" s="129"/>
      <c r="C5" s="133"/>
      <c r="D5" s="96"/>
      <c r="E5" s="64"/>
      <c r="F5" s="67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15">
      <c r="A6" s="118" t="s">
        <v>168</v>
      </c>
      <c r="B6" s="129" t="str">
        <f>IF(ISBLANK('Lead PI'!B6),"",'Lead PI'!B6)</f>
        <v/>
      </c>
      <c r="C6" s="133"/>
      <c r="G6" s="71"/>
      <c r="H6" s="96"/>
      <c r="I6" s="64"/>
      <c r="J6" s="67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">
      <c r="A7" s="118" t="s">
        <v>172</v>
      </c>
      <c r="B7" s="134" t="str">
        <f>IF(ISBLANK('Lead PI'!$B$7),"",'Lead PI'!$B$7)</f>
        <v/>
      </c>
      <c r="C7" s="132" t="s">
        <v>173</v>
      </c>
      <c r="G7" s="71"/>
      <c r="H7" s="96"/>
      <c r="I7" s="64"/>
      <c r="J7" s="67"/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15">
      <c r="A8" s="1" t="s">
        <v>103</v>
      </c>
      <c r="B8" s="13">
        <v>0.03</v>
      </c>
      <c r="C8" s="132" t="s">
        <v>176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15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15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15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15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15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15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15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15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15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15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15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15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15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15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15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15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15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15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15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15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15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15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15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15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15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15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15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15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15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15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15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15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15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15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15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15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15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15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15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15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15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15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15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15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15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15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15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15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15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15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15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15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15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15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15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15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15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15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15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15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15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15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15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15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15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15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15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15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15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15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15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15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15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15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15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15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15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15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15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15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15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15">
      <c r="A90" s="11" t="s">
        <v>12</v>
      </c>
      <c r="B90" s="121">
        <f>'Lead PI'!B90</f>
        <v>0.25969999999999999</v>
      </c>
      <c r="C90" s="3"/>
      <c r="D90" s="99">
        <f>D27*B90</f>
        <v>0</v>
      </c>
      <c r="E90" s="100"/>
      <c r="F90" s="121">
        <f>'Lead PI'!F90</f>
        <v>0.25969999999999999</v>
      </c>
      <c r="G90" s="3"/>
      <c r="H90" s="99">
        <f>H27*F90</f>
        <v>0</v>
      </c>
      <c r="I90" s="100"/>
      <c r="J90" s="121">
        <f>'Lead PI'!J90</f>
        <v>0.25969999999999999</v>
      </c>
      <c r="K90" s="3"/>
      <c r="L90" s="99">
        <f>L27*J90</f>
        <v>0</v>
      </c>
      <c r="M90" s="100"/>
      <c r="N90" s="121">
        <f>'Lead PI'!N90</f>
        <v>0.25969999999999999</v>
      </c>
      <c r="O90" s="3"/>
      <c r="P90" s="99">
        <f>P27*N90</f>
        <v>0</v>
      </c>
      <c r="Q90" s="100"/>
      <c r="R90" s="121">
        <f>'Lead PI'!R90</f>
        <v>0.25969999999999999</v>
      </c>
      <c r="S90" s="3"/>
      <c r="T90" s="99">
        <f>T27*R90</f>
        <v>0</v>
      </c>
      <c r="U90" s="100"/>
      <c r="V90" s="121">
        <f>'Lead PI'!V90</f>
        <v>0.25969999999999999</v>
      </c>
      <c r="W90" s="3"/>
      <c r="X90" s="99">
        <f>X27*V90</f>
        <v>0</v>
      </c>
      <c r="Y90" s="100"/>
      <c r="Z90" s="121">
        <f>'Lead PI'!Z90</f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15">
      <c r="A91" s="11" t="s">
        <v>36</v>
      </c>
      <c r="B91" s="121">
        <f>'Lead PI'!B91</f>
        <v>0.39679999999999999</v>
      </c>
      <c r="C91" s="3"/>
      <c r="D91" s="99">
        <f>(D34+D47)*B91</f>
        <v>0</v>
      </c>
      <c r="E91" s="100"/>
      <c r="F91" s="121">
        <f>'Lead PI'!F91</f>
        <v>0.4022</v>
      </c>
      <c r="G91" s="3"/>
      <c r="H91" s="99">
        <f>(H34+H47)*F91</f>
        <v>0</v>
      </c>
      <c r="I91" s="100"/>
      <c r="J91" s="121">
        <f>'Lead PI'!J91</f>
        <v>0.40789999999999998</v>
      </c>
      <c r="K91" s="3"/>
      <c r="L91" s="99">
        <f>(L34+L47)*J91</f>
        <v>0</v>
      </c>
      <c r="M91" s="100"/>
      <c r="N91" s="121">
        <f>'Lead PI'!N91</f>
        <v>0.41389999999999999</v>
      </c>
      <c r="O91" s="3"/>
      <c r="P91" s="99">
        <f>(P34+P47)*N91</f>
        <v>0</v>
      </c>
      <c r="Q91" s="100"/>
      <c r="R91" s="121">
        <f>'Lead PI'!R91</f>
        <v>0.42009999999999997</v>
      </c>
      <c r="S91" s="3"/>
      <c r="T91" s="99">
        <f>(T34+T47)*R91</f>
        <v>0</v>
      </c>
      <c r="U91" s="100"/>
      <c r="V91" s="121">
        <f>'Lead PI'!V91</f>
        <v>0.42009999999999997</v>
      </c>
      <c r="W91" s="3"/>
      <c r="X91" s="99">
        <f>(X34+X47)*V91</f>
        <v>0</v>
      </c>
      <c r="Y91" s="100"/>
      <c r="Z91" s="121">
        <f>'Lead PI'!Z91</f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15">
      <c r="A92" s="11" t="s">
        <v>17</v>
      </c>
      <c r="B92" s="123">
        <f>'Lead PI'!B92</f>
        <v>0.435</v>
      </c>
      <c r="C92" s="3"/>
      <c r="D92" s="99">
        <f>D60*B92</f>
        <v>0</v>
      </c>
      <c r="E92" s="100"/>
      <c r="F92" s="123">
        <f>'Lead PI'!F92</f>
        <v>0.44230000000000003</v>
      </c>
      <c r="G92" s="3"/>
      <c r="H92" s="99">
        <f>H60*F92</f>
        <v>0</v>
      </c>
      <c r="I92" s="100"/>
      <c r="J92" s="123">
        <f>'Lead PI'!J92</f>
        <v>0.45</v>
      </c>
      <c r="K92" s="3"/>
      <c r="L92" s="99">
        <f>L60*J92</f>
        <v>0</v>
      </c>
      <c r="M92" s="100"/>
      <c r="N92" s="123">
        <f>'Lead PI'!N92</f>
        <v>0.45810000000000001</v>
      </c>
      <c r="O92" s="3"/>
      <c r="P92" s="99">
        <f>P60*N92</f>
        <v>0</v>
      </c>
      <c r="Q92" s="100"/>
      <c r="R92" s="123">
        <f>'Lead PI'!R92</f>
        <v>0.46660000000000001</v>
      </c>
      <c r="S92" s="3"/>
      <c r="T92" s="99">
        <f>T60*R92</f>
        <v>0</v>
      </c>
      <c r="U92" s="100"/>
      <c r="V92" s="123">
        <f>'Lead PI'!V92</f>
        <v>0.46660000000000001</v>
      </c>
      <c r="W92" s="3"/>
      <c r="X92" s="99">
        <f>X60*V92</f>
        <v>0</v>
      </c>
      <c r="Y92" s="100"/>
      <c r="Z92" s="123">
        <f>'Lead PI'!Z92</f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15">
      <c r="A93" s="11" t="s">
        <v>21</v>
      </c>
      <c r="B93" s="121">
        <f>'Lead PI'!B93</f>
        <v>0.26</v>
      </c>
      <c r="C93" s="3"/>
      <c r="D93" s="99">
        <f>D73*B93</f>
        <v>0</v>
      </c>
      <c r="E93" s="100"/>
      <c r="F93" s="121">
        <f>'Lead PI'!F93</f>
        <v>0.26200000000000001</v>
      </c>
      <c r="G93" s="3"/>
      <c r="H93" s="99">
        <f>H73*F93</f>
        <v>0</v>
      </c>
      <c r="I93" s="100"/>
      <c r="J93" s="121">
        <f>'Lead PI'!J93</f>
        <v>0.26400000000000001</v>
      </c>
      <c r="K93" s="3"/>
      <c r="L93" s="99">
        <f>L73*J93</f>
        <v>0</v>
      </c>
      <c r="M93" s="100"/>
      <c r="N93" s="121">
        <f>'Lead PI'!N93</f>
        <v>0.26600000000000001</v>
      </c>
      <c r="O93" s="3"/>
      <c r="P93" s="99">
        <f>P73*N93</f>
        <v>0</v>
      </c>
      <c r="Q93" s="100"/>
      <c r="R93" s="121">
        <f>'Lead PI'!R93</f>
        <v>0.26800000000000002</v>
      </c>
      <c r="S93" s="3"/>
      <c r="T93" s="99">
        <f>T73*R93</f>
        <v>0</v>
      </c>
      <c r="U93" s="100"/>
      <c r="V93" s="121">
        <f>'Lead PI'!V93</f>
        <v>0.26800000000000002</v>
      </c>
      <c r="W93" s="3"/>
      <c r="X93" s="99">
        <f>X73*V93</f>
        <v>0</v>
      </c>
      <c r="Y93" s="100"/>
      <c r="Z93" s="121">
        <f>'Lead PI'!Z93</f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15">
      <c r="A94" s="11" t="s">
        <v>37</v>
      </c>
      <c r="B94" s="4">
        <f>'Lead PI'!B94</f>
        <v>0.01</v>
      </c>
      <c r="C94" s="3"/>
      <c r="D94" s="99">
        <f>(D75+D80)*B94</f>
        <v>0</v>
      </c>
      <c r="E94" s="100"/>
      <c r="F94" s="4">
        <f>'Lead PI'!F94</f>
        <v>0.01</v>
      </c>
      <c r="G94" s="3"/>
      <c r="H94" s="99">
        <f>(H75+H80)*F94</f>
        <v>0</v>
      </c>
      <c r="I94" s="100"/>
      <c r="J94" s="4">
        <f>'Lead PI'!J94</f>
        <v>0.01</v>
      </c>
      <c r="K94" s="3"/>
      <c r="L94" s="99">
        <f>(L75+L80)*J94</f>
        <v>0</v>
      </c>
      <c r="M94" s="100"/>
      <c r="N94" s="4">
        <f>'Lead PI'!N94</f>
        <v>0.01</v>
      </c>
      <c r="O94" s="3"/>
      <c r="P94" s="99">
        <f>(P75+P80)*N94</f>
        <v>0</v>
      </c>
      <c r="Q94" s="100"/>
      <c r="R94" s="4">
        <f>'Lead PI'!R94</f>
        <v>0.01</v>
      </c>
      <c r="S94" s="3"/>
      <c r="T94" s="99">
        <f>(T75+T80)*R94</f>
        <v>0</v>
      </c>
      <c r="U94" s="100"/>
      <c r="V94" s="4">
        <f>'Lead PI'!V94</f>
        <v>0.01</v>
      </c>
      <c r="W94" s="3"/>
      <c r="X94" s="99">
        <f>(X75+X80)*V94</f>
        <v>0</v>
      </c>
      <c r="Y94" s="100"/>
      <c r="Z94" s="4">
        <f>'Lead PI'!Z94</f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15">
      <c r="A95" s="11" t="s">
        <v>132</v>
      </c>
      <c r="B95" s="122">
        <f>'Lead PI'!B95</f>
        <v>7.8200000000000006E-2</v>
      </c>
      <c r="C95" s="3"/>
      <c r="D95" s="99">
        <f>(D76+D81)*B95</f>
        <v>0</v>
      </c>
      <c r="E95" s="100"/>
      <c r="F95" s="122">
        <f>'Lead PI'!F95</f>
        <v>7.8200000000000006E-2</v>
      </c>
      <c r="G95" s="3"/>
      <c r="H95" s="99">
        <f>(H76+H81)*F95</f>
        <v>0</v>
      </c>
      <c r="I95" s="100"/>
      <c r="J95" s="122">
        <f>'Lead PI'!J95</f>
        <v>7.8200000000000006E-2</v>
      </c>
      <c r="K95" s="3"/>
      <c r="L95" s="99">
        <f>(L76+L81)*J95</f>
        <v>0</v>
      </c>
      <c r="M95" s="100"/>
      <c r="N95" s="122">
        <f>'Lead PI'!N95</f>
        <v>7.8200000000000006E-2</v>
      </c>
      <c r="O95" s="3"/>
      <c r="P95" s="99">
        <f>(P76+P81)*N95</f>
        <v>0</v>
      </c>
      <c r="Q95" s="100"/>
      <c r="R95" s="122">
        <f>'Lead PI'!R95</f>
        <v>7.8200000000000006E-2</v>
      </c>
      <c r="S95" s="3"/>
      <c r="T95" s="99">
        <f>(T76+T81)*R95</f>
        <v>0</v>
      </c>
      <c r="U95" s="100"/>
      <c r="V95" s="122">
        <f>'Lead PI'!V95</f>
        <v>7.8200000000000006E-2</v>
      </c>
      <c r="W95" s="3"/>
      <c r="X95" s="99">
        <f>(X76+X81)*V95</f>
        <v>0</v>
      </c>
      <c r="Y95" s="100"/>
      <c r="Z95" s="122">
        <f>'Lead PI'!Z95</f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15">
      <c r="A96" s="11" t="s">
        <v>77</v>
      </c>
      <c r="B96" s="121">
        <f>'Lead PI'!B96</f>
        <v>7.8200000000000006E-2</v>
      </c>
      <c r="C96" s="3"/>
      <c r="D96" s="99">
        <f>D88*B96</f>
        <v>0</v>
      </c>
      <c r="E96" s="100"/>
      <c r="F96" s="121">
        <f>'Lead PI'!F96</f>
        <v>7.8200000000000006E-2</v>
      </c>
      <c r="G96" s="3"/>
      <c r="H96" s="99">
        <f>H88*F96</f>
        <v>0</v>
      </c>
      <c r="I96" s="100"/>
      <c r="J96" s="121">
        <f>'Lead PI'!J96</f>
        <v>7.8200000000000006E-2</v>
      </c>
      <c r="K96" s="3"/>
      <c r="L96" s="99">
        <f>L88*J96</f>
        <v>0</v>
      </c>
      <c r="M96" s="100"/>
      <c r="N96" s="121">
        <f>'Lead PI'!N96</f>
        <v>7.8200000000000006E-2</v>
      </c>
      <c r="O96" s="3"/>
      <c r="P96" s="99">
        <f>P88*N96</f>
        <v>0</v>
      </c>
      <c r="Q96" s="100"/>
      <c r="R96" s="121">
        <f>'Lead PI'!R96</f>
        <v>7.8200000000000006E-2</v>
      </c>
      <c r="S96" s="3"/>
      <c r="T96" s="99">
        <f>T88*R96</f>
        <v>0</v>
      </c>
      <c r="U96" s="100"/>
      <c r="V96" s="121">
        <f>'Lead PI'!V96</f>
        <v>7.8200000000000006E-2</v>
      </c>
      <c r="W96" s="3"/>
      <c r="X96" s="99">
        <f>X88*V96</f>
        <v>0</v>
      </c>
      <c r="Y96" s="100"/>
      <c r="Z96" s="121">
        <f>'Lead PI'!Z96</f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15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15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15">
      <c r="A99" s="11" t="s">
        <v>40</v>
      </c>
      <c r="B99" s="29"/>
      <c r="C99" s="7">
        <f>'Lead PI'!C99</f>
        <v>1859</v>
      </c>
      <c r="D99" s="99">
        <f>B99*C99</f>
        <v>0</v>
      </c>
      <c r="E99" s="100"/>
      <c r="F99" s="29"/>
      <c r="G99" s="7">
        <f>'Lead PI'!G99</f>
        <v>2138</v>
      </c>
      <c r="H99" s="99">
        <f>F99*G99</f>
        <v>0</v>
      </c>
      <c r="I99" s="100"/>
      <c r="J99" s="29"/>
      <c r="K99" s="7">
        <f>'Lead PI'!K99</f>
        <v>2458</v>
      </c>
      <c r="L99" s="99">
        <f>J99*K99</f>
        <v>0</v>
      </c>
      <c r="M99" s="100"/>
      <c r="N99" s="29"/>
      <c r="O99" s="7">
        <f>'Lead PI'!O99</f>
        <v>2827</v>
      </c>
      <c r="P99" s="99">
        <f>N99*O99</f>
        <v>0</v>
      </c>
      <c r="Q99" s="100"/>
      <c r="R99" s="29"/>
      <c r="S99" s="7">
        <f>'Lead PI'!S99</f>
        <v>3251</v>
      </c>
      <c r="T99" s="99">
        <f>R99*S99</f>
        <v>0</v>
      </c>
      <c r="U99" s="100"/>
      <c r="V99" s="29"/>
      <c r="W99" s="7">
        <f>'Lead PI'!W99</f>
        <v>3251</v>
      </c>
      <c r="X99" s="99">
        <f>V99*W99</f>
        <v>0</v>
      </c>
      <c r="Y99" s="100"/>
      <c r="Z99" s="29"/>
      <c r="AA99" s="7">
        <f>'Lead PI'!AA99</f>
        <v>3251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15">
      <c r="A100" s="11" t="s">
        <v>41</v>
      </c>
      <c r="B100" s="29"/>
      <c r="C100" s="7">
        <f>'Lead PI'!C100</f>
        <v>2602</v>
      </c>
      <c r="D100" s="99">
        <f>B100*C100</f>
        <v>0</v>
      </c>
      <c r="E100" s="100"/>
      <c r="F100" s="29"/>
      <c r="G100" s="7">
        <f>'Lead PI'!G100</f>
        <v>2993</v>
      </c>
      <c r="H100" s="99">
        <f>F100*G100</f>
        <v>0</v>
      </c>
      <c r="I100" s="100"/>
      <c r="J100" s="29"/>
      <c r="K100" s="7">
        <f>'Lead PI'!K100</f>
        <v>3442</v>
      </c>
      <c r="L100" s="99">
        <f>J100*K100</f>
        <v>0</v>
      </c>
      <c r="M100" s="100"/>
      <c r="N100" s="29"/>
      <c r="O100" s="7">
        <f>'Lead PI'!O100</f>
        <v>3958</v>
      </c>
      <c r="P100" s="99">
        <f>N100*O100</f>
        <v>0</v>
      </c>
      <c r="Q100" s="100"/>
      <c r="R100" s="29"/>
      <c r="S100" s="7">
        <f>'Lead PI'!S100</f>
        <v>4552</v>
      </c>
      <c r="T100" s="99">
        <f>R100*S100</f>
        <v>0</v>
      </c>
      <c r="U100" s="100"/>
      <c r="V100" s="29"/>
      <c r="W100" s="7">
        <f>'Lead PI'!W100</f>
        <v>4552</v>
      </c>
      <c r="X100" s="99">
        <f>V100*W100</f>
        <v>0</v>
      </c>
      <c r="Y100" s="100"/>
      <c r="Z100" s="29"/>
      <c r="AA100" s="7">
        <f>'Lead PI'!AA100</f>
        <v>4552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15">
      <c r="A101" s="11" t="s">
        <v>130</v>
      </c>
      <c r="B101" s="29"/>
      <c r="C101" s="7">
        <f>'Lead PI'!C101</f>
        <v>1115</v>
      </c>
      <c r="D101" s="99">
        <f>B101*C101</f>
        <v>0</v>
      </c>
      <c r="E101" s="100"/>
      <c r="F101" s="29"/>
      <c r="G101" s="7">
        <f>'Lead PI'!G101</f>
        <v>1283</v>
      </c>
      <c r="H101" s="99">
        <f>F101*G101</f>
        <v>0</v>
      </c>
      <c r="I101" s="100"/>
      <c r="J101" s="29"/>
      <c r="K101" s="7">
        <f>'Lead PI'!K101</f>
        <v>1475</v>
      </c>
      <c r="L101" s="99">
        <f>J101*K101</f>
        <v>0</v>
      </c>
      <c r="M101" s="100"/>
      <c r="N101" s="29"/>
      <c r="O101" s="7">
        <f>'Lead PI'!O101</f>
        <v>1696</v>
      </c>
      <c r="P101" s="99">
        <f>N101*O101</f>
        <v>0</v>
      </c>
      <c r="Q101" s="100"/>
      <c r="R101" s="29"/>
      <c r="S101" s="7">
        <f>'Lead PI'!S101</f>
        <v>1951</v>
      </c>
      <c r="T101" s="99">
        <f>R101*S101</f>
        <v>0</v>
      </c>
      <c r="U101" s="100"/>
      <c r="V101" s="29"/>
      <c r="W101" s="7">
        <f>'Lead PI'!W101</f>
        <v>1951</v>
      </c>
      <c r="X101" s="99">
        <f>V101*W101</f>
        <v>0</v>
      </c>
      <c r="Y101" s="100"/>
      <c r="Z101" s="29"/>
      <c r="AA101" s="7">
        <f>'Lead PI'!AA101</f>
        <v>1951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15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15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15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15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15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">
      <c r="A107" s="120" t="s">
        <v>158</v>
      </c>
      <c r="B107" s="9" t="s">
        <v>162</v>
      </c>
      <c r="C107" s="3" t="s">
        <v>164</v>
      </c>
      <c r="D107" s="14"/>
      <c r="E107" s="51"/>
      <c r="F107" s="9" t="s">
        <v>162</v>
      </c>
      <c r="G107" s="3" t="s">
        <v>164</v>
      </c>
      <c r="H107" s="14"/>
      <c r="I107" s="51"/>
      <c r="J107" s="9" t="s">
        <v>162</v>
      </c>
      <c r="K107" s="3" t="s">
        <v>164</v>
      </c>
      <c r="L107" s="14"/>
      <c r="M107" s="51"/>
      <c r="N107" s="9" t="s">
        <v>162</v>
      </c>
      <c r="O107" s="3" t="s">
        <v>164</v>
      </c>
      <c r="P107" s="14"/>
      <c r="Q107" s="51"/>
      <c r="R107" s="9" t="s">
        <v>162</v>
      </c>
      <c r="S107" s="3" t="s">
        <v>164</v>
      </c>
      <c r="T107" s="14"/>
      <c r="U107" s="51"/>
      <c r="V107" s="9" t="s">
        <v>162</v>
      </c>
      <c r="W107" s="3" t="s">
        <v>164</v>
      </c>
      <c r="X107" s="14"/>
      <c r="Y107" s="51"/>
      <c r="Z107" s="9" t="s">
        <v>162</v>
      </c>
      <c r="AA107" s="3" t="s">
        <v>164</v>
      </c>
      <c r="AB107" s="14"/>
      <c r="AC107" s="51"/>
      <c r="AD107" s="14"/>
    </row>
    <row r="108" spans="1:30" ht="12.75" customHeight="1" x14ac:dyDescent="0.15">
      <c r="A108" s="25" t="s">
        <v>163</v>
      </c>
      <c r="B108" s="28"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15">
      <c r="A109" s="77" t="s">
        <v>170</v>
      </c>
      <c r="B109" s="127">
        <v>106.32</v>
      </c>
      <c r="C109" s="29"/>
      <c r="D109" s="99">
        <f t="shared" si="70"/>
        <v>0</v>
      </c>
      <c r="E109" s="100"/>
      <c r="F109" s="76">
        <f>B109*(1+$B$9)</f>
        <v>112.6992</v>
      </c>
      <c r="G109" s="29"/>
      <c r="H109" s="99">
        <f t="shared" si="71"/>
        <v>0</v>
      </c>
      <c r="I109" s="100"/>
      <c r="J109" s="76">
        <f>F109*(1+$B$9)</f>
        <v>119.46115200000001</v>
      </c>
      <c r="K109" s="29"/>
      <c r="L109" s="99">
        <f t="shared" si="72"/>
        <v>0</v>
      </c>
      <c r="M109" s="100"/>
      <c r="N109" s="76">
        <f>J109*(1+$B$9)</f>
        <v>126.62882112000003</v>
      </c>
      <c r="O109" s="29"/>
      <c r="P109" s="99">
        <f t="shared" si="73"/>
        <v>0</v>
      </c>
      <c r="Q109" s="100"/>
      <c r="R109" s="76">
        <f>N109*(1+$B$9)</f>
        <v>134.22655038720004</v>
      </c>
      <c r="S109" s="29"/>
      <c r="T109" s="99">
        <f t="shared" si="74"/>
        <v>0</v>
      </c>
      <c r="U109" s="100"/>
      <c r="V109" s="76">
        <f>R109*(1+$B$9)</f>
        <v>142.28014341043203</v>
      </c>
      <c r="W109" s="29"/>
      <c r="X109" s="99">
        <f t="shared" si="75"/>
        <v>0</v>
      </c>
      <c r="Y109" s="100"/>
      <c r="Z109" s="76">
        <f>V109*(1+$B$9)</f>
        <v>150.81695201505795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25" customHeight="1" x14ac:dyDescent="0.15">
      <c r="A110" s="84" t="s">
        <v>177</v>
      </c>
      <c r="B110" s="127">
        <v>15</v>
      </c>
      <c r="C110" s="29"/>
      <c r="D110" s="99">
        <f t="shared" si="70"/>
        <v>0</v>
      </c>
      <c r="E110" s="100"/>
      <c r="F110" s="76">
        <f>$B$110</f>
        <v>15</v>
      </c>
      <c r="G110" s="29"/>
      <c r="H110" s="99">
        <f t="shared" si="71"/>
        <v>0</v>
      </c>
      <c r="I110" s="100"/>
      <c r="J110" s="76">
        <f>$B$110</f>
        <v>15</v>
      </c>
      <c r="K110" s="29"/>
      <c r="L110" s="99">
        <f t="shared" si="72"/>
        <v>0</v>
      </c>
      <c r="M110" s="100"/>
      <c r="N110" s="76">
        <f>$B$110</f>
        <v>15</v>
      </c>
      <c r="O110" s="29"/>
      <c r="P110" s="99">
        <f t="shared" si="73"/>
        <v>0</v>
      </c>
      <c r="Q110" s="100"/>
      <c r="R110" s="76">
        <f>$B$110</f>
        <v>15</v>
      </c>
      <c r="S110" s="29"/>
      <c r="T110" s="99">
        <f t="shared" si="74"/>
        <v>0</v>
      </c>
      <c r="U110" s="100"/>
      <c r="V110" s="76">
        <f>$B$110</f>
        <v>15</v>
      </c>
      <c r="W110" s="29"/>
      <c r="X110" s="99">
        <f t="shared" si="75"/>
        <v>0</v>
      </c>
      <c r="Y110" s="100"/>
      <c r="Z110" s="76">
        <f>$B$110</f>
        <v>15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6.25" customHeight="1" x14ac:dyDescent="0.15">
      <c r="A111" s="107"/>
      <c r="B111" s="76" t="s">
        <v>39</v>
      </c>
      <c r="C111" s="124" t="s">
        <v>161</v>
      </c>
      <c r="D111" s="99"/>
      <c r="E111" s="100"/>
      <c r="F111" s="28" t="s">
        <v>39</v>
      </c>
      <c r="G111" s="124" t="s">
        <v>161</v>
      </c>
      <c r="H111" s="99"/>
      <c r="I111" s="100"/>
      <c r="J111" s="28" t="s">
        <v>39</v>
      </c>
      <c r="K111" s="124" t="s">
        <v>161</v>
      </c>
      <c r="L111" s="99"/>
      <c r="M111" s="100"/>
      <c r="N111" s="28" t="s">
        <v>39</v>
      </c>
      <c r="O111" s="124" t="s">
        <v>161</v>
      </c>
      <c r="P111" s="99"/>
      <c r="Q111" s="100"/>
      <c r="R111" s="28" t="s">
        <v>39</v>
      </c>
      <c r="S111" s="124" t="s">
        <v>161</v>
      </c>
      <c r="T111" s="99"/>
      <c r="U111" s="100"/>
      <c r="V111" s="28" t="s">
        <v>39</v>
      </c>
      <c r="W111" s="124" t="s">
        <v>161</v>
      </c>
      <c r="X111" s="99"/>
      <c r="Y111" s="100"/>
      <c r="Z111" s="28" t="s">
        <v>39</v>
      </c>
      <c r="AA111" s="124" t="s">
        <v>161</v>
      </c>
      <c r="AB111" s="99"/>
      <c r="AC111" s="87"/>
      <c r="AD111" s="23"/>
    </row>
    <row r="112" spans="1:30" ht="30" customHeight="1" x14ac:dyDescent="0.15">
      <c r="A112" s="107" t="s">
        <v>160</v>
      </c>
      <c r="B112" s="76">
        <f>42+180+150+151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15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15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15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15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15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15">
      <c r="A118" s="33" t="s">
        <v>159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15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15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15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15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15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15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15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15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15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15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15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15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15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15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15">
      <c r="A133" s="10" t="s">
        <v>179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15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15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15">
      <c r="A136" s="10" t="s">
        <v>151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15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15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15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15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15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15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15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15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878311ED-BCDC-45CE-B54F-80A91EA093E9}"/>
    <hyperlink ref="A4" r:id="rId2" xr:uid="{5C496C36-B197-4831-B037-57AC39C37985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44"/>
  <sheetViews>
    <sheetView zoomScale="110" zoomScaleNormal="110" zoomScalePageLayoutView="110" workbookViewId="0">
      <pane xSplit="1" ySplit="13" topLeftCell="B84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B108" sqref="B108:B112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3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19" t="s">
        <v>56</v>
      </c>
      <c r="B1" s="129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15">
      <c r="A2" s="118" t="s">
        <v>165</v>
      </c>
      <c r="B2" s="129"/>
      <c r="C2" s="128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15">
      <c r="A3" s="118" t="s">
        <v>166</v>
      </c>
      <c r="B3" s="129"/>
      <c r="C3" s="130"/>
      <c r="D3" s="68">
        <v>0.1666</v>
      </c>
      <c r="E3" s="69"/>
      <c r="F3" s="70">
        <f>F4*D3</f>
        <v>1.9992000000000001</v>
      </c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">
      <c r="A4" s="120" t="s">
        <v>169</v>
      </c>
      <c r="B4" s="141"/>
      <c r="C4" s="141"/>
      <c r="D4" s="96"/>
      <c r="E4" s="64"/>
      <c r="F4" s="74">
        <v>12</v>
      </c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118" t="s">
        <v>167</v>
      </c>
      <c r="B5" s="129"/>
      <c r="C5" s="133"/>
      <c r="D5" s="96"/>
      <c r="E5" s="64"/>
      <c r="F5" s="67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15">
      <c r="A6" s="118" t="s">
        <v>168</v>
      </c>
      <c r="B6" s="129" t="str">
        <f>IF(ISBLANK('Lead PI'!B6),"",'Lead PI'!B6)</f>
        <v/>
      </c>
      <c r="C6" s="133"/>
      <c r="G6" s="71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">
      <c r="A7" s="118" t="s">
        <v>172</v>
      </c>
      <c r="B7" s="134" t="str">
        <f>IF(ISBLANK('Lead PI'!$B$7),"",'Lead PI'!$B$7)</f>
        <v/>
      </c>
      <c r="C7" s="132" t="s">
        <v>173</v>
      </c>
      <c r="G7" s="71"/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15">
      <c r="A8" s="1" t="s">
        <v>103</v>
      </c>
      <c r="B8" s="13">
        <v>0.03</v>
      </c>
      <c r="C8" s="132" t="s">
        <v>176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15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15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15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15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15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15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15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15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15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15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15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15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15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15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15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15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15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15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15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15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15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15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15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15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15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15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15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15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15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15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15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15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15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15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15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15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15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15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15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15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15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15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15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15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15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15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15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15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15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15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15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15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15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15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15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15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15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15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15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15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15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15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15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15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15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15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15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15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15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15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15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15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15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15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15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15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15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15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15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15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15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15">
      <c r="A90" s="11" t="s">
        <v>12</v>
      </c>
      <c r="B90" s="121">
        <f>'Lead PI'!B90</f>
        <v>0.25969999999999999</v>
      </c>
      <c r="C90" s="3"/>
      <c r="D90" s="99">
        <f>D27*B90</f>
        <v>0</v>
      </c>
      <c r="E90" s="100"/>
      <c r="F90" s="121">
        <f>'Lead PI'!F90</f>
        <v>0.25969999999999999</v>
      </c>
      <c r="G90" s="3"/>
      <c r="H90" s="99">
        <f>H27*F90</f>
        <v>0</v>
      </c>
      <c r="I90" s="100"/>
      <c r="J90" s="121">
        <f>'Lead PI'!J90</f>
        <v>0.25969999999999999</v>
      </c>
      <c r="K90" s="3"/>
      <c r="L90" s="99">
        <f>L27*J90</f>
        <v>0</v>
      </c>
      <c r="M90" s="100"/>
      <c r="N90" s="121">
        <f>'Lead PI'!N90</f>
        <v>0.25969999999999999</v>
      </c>
      <c r="O90" s="3"/>
      <c r="P90" s="99">
        <f>P27*N90</f>
        <v>0</v>
      </c>
      <c r="Q90" s="100"/>
      <c r="R90" s="121">
        <f>'Lead PI'!R90</f>
        <v>0.25969999999999999</v>
      </c>
      <c r="S90" s="3"/>
      <c r="T90" s="99">
        <f>T27*R90</f>
        <v>0</v>
      </c>
      <c r="U90" s="100"/>
      <c r="V90" s="121">
        <f>'Lead PI'!V90</f>
        <v>0.25969999999999999</v>
      </c>
      <c r="W90" s="3"/>
      <c r="X90" s="99">
        <f>X27*V90</f>
        <v>0</v>
      </c>
      <c r="Y90" s="100"/>
      <c r="Z90" s="121">
        <f>'Lead PI'!Z90</f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15">
      <c r="A91" s="11" t="s">
        <v>36</v>
      </c>
      <c r="B91" s="121">
        <f>'Lead PI'!B91</f>
        <v>0.39679999999999999</v>
      </c>
      <c r="C91" s="3"/>
      <c r="D91" s="99">
        <f>(D34+D47)*B91</f>
        <v>0</v>
      </c>
      <c r="E91" s="100"/>
      <c r="F91" s="121">
        <f>'Lead PI'!F91</f>
        <v>0.4022</v>
      </c>
      <c r="G91" s="3"/>
      <c r="H91" s="99">
        <f>(H34+H47)*F91</f>
        <v>0</v>
      </c>
      <c r="I91" s="100"/>
      <c r="J91" s="121">
        <f>'Lead PI'!J91</f>
        <v>0.40789999999999998</v>
      </c>
      <c r="K91" s="3"/>
      <c r="L91" s="99">
        <f>(L34+L47)*J91</f>
        <v>0</v>
      </c>
      <c r="M91" s="100"/>
      <c r="N91" s="121">
        <f>'Lead PI'!N91</f>
        <v>0.41389999999999999</v>
      </c>
      <c r="O91" s="3"/>
      <c r="P91" s="99">
        <f>(P34+P47)*N91</f>
        <v>0</v>
      </c>
      <c r="Q91" s="100"/>
      <c r="R91" s="121">
        <f>'Lead PI'!R91</f>
        <v>0.42009999999999997</v>
      </c>
      <c r="S91" s="3"/>
      <c r="T91" s="99">
        <f>(T34+T47)*R91</f>
        <v>0</v>
      </c>
      <c r="U91" s="100"/>
      <c r="V91" s="121">
        <f>'Lead PI'!V91</f>
        <v>0.42009999999999997</v>
      </c>
      <c r="W91" s="3"/>
      <c r="X91" s="99">
        <f>(X34+X47)*V91</f>
        <v>0</v>
      </c>
      <c r="Y91" s="100"/>
      <c r="Z91" s="121">
        <f>'Lead PI'!Z91</f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15">
      <c r="A92" s="11" t="s">
        <v>17</v>
      </c>
      <c r="B92" s="123">
        <f>'Lead PI'!B92</f>
        <v>0.435</v>
      </c>
      <c r="C92" s="3"/>
      <c r="D92" s="99">
        <f>D60*B92</f>
        <v>0</v>
      </c>
      <c r="E92" s="100"/>
      <c r="F92" s="123">
        <f>'Lead PI'!F92</f>
        <v>0.44230000000000003</v>
      </c>
      <c r="G92" s="3"/>
      <c r="H92" s="99">
        <f>H60*F92</f>
        <v>0</v>
      </c>
      <c r="I92" s="100"/>
      <c r="J92" s="123">
        <f>'Lead PI'!J92</f>
        <v>0.45</v>
      </c>
      <c r="K92" s="3"/>
      <c r="L92" s="99">
        <f>L60*J92</f>
        <v>0</v>
      </c>
      <c r="M92" s="100"/>
      <c r="N92" s="123">
        <f>'Lead PI'!N92</f>
        <v>0.45810000000000001</v>
      </c>
      <c r="O92" s="3"/>
      <c r="P92" s="99">
        <f>P60*N92</f>
        <v>0</v>
      </c>
      <c r="Q92" s="100"/>
      <c r="R92" s="123">
        <f>'Lead PI'!R92</f>
        <v>0.46660000000000001</v>
      </c>
      <c r="S92" s="3"/>
      <c r="T92" s="99">
        <f>T60*R92</f>
        <v>0</v>
      </c>
      <c r="U92" s="100"/>
      <c r="V92" s="123">
        <f>'Lead PI'!V92</f>
        <v>0.46660000000000001</v>
      </c>
      <c r="W92" s="3"/>
      <c r="X92" s="99">
        <f>X60*V92</f>
        <v>0</v>
      </c>
      <c r="Y92" s="100"/>
      <c r="Z92" s="123">
        <f>'Lead PI'!Z92</f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15">
      <c r="A93" s="11" t="s">
        <v>21</v>
      </c>
      <c r="B93" s="121">
        <f>'Lead PI'!B93</f>
        <v>0.26</v>
      </c>
      <c r="C93" s="3"/>
      <c r="D93" s="99">
        <f>D73*B93</f>
        <v>0</v>
      </c>
      <c r="E93" s="100"/>
      <c r="F93" s="121">
        <f>'Lead PI'!F93</f>
        <v>0.26200000000000001</v>
      </c>
      <c r="G93" s="3"/>
      <c r="H93" s="99">
        <f>H73*F93</f>
        <v>0</v>
      </c>
      <c r="I93" s="100"/>
      <c r="J93" s="121">
        <f>'Lead PI'!J93</f>
        <v>0.26400000000000001</v>
      </c>
      <c r="K93" s="3"/>
      <c r="L93" s="99">
        <f>L73*J93</f>
        <v>0</v>
      </c>
      <c r="M93" s="100"/>
      <c r="N93" s="121">
        <f>'Lead PI'!N93</f>
        <v>0.26600000000000001</v>
      </c>
      <c r="O93" s="3"/>
      <c r="P93" s="99">
        <f>P73*N93</f>
        <v>0</v>
      </c>
      <c r="Q93" s="100"/>
      <c r="R93" s="121">
        <f>'Lead PI'!R93</f>
        <v>0.26800000000000002</v>
      </c>
      <c r="S93" s="3"/>
      <c r="T93" s="99">
        <f>T73*R93</f>
        <v>0</v>
      </c>
      <c r="U93" s="100"/>
      <c r="V93" s="121">
        <f>'Lead PI'!V93</f>
        <v>0.26800000000000002</v>
      </c>
      <c r="W93" s="3"/>
      <c r="X93" s="99">
        <f>X73*V93</f>
        <v>0</v>
      </c>
      <c r="Y93" s="100"/>
      <c r="Z93" s="121">
        <f>'Lead PI'!Z93</f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15">
      <c r="A94" s="11" t="s">
        <v>37</v>
      </c>
      <c r="B94" s="4">
        <f>'Lead PI'!B94</f>
        <v>0.01</v>
      </c>
      <c r="C94" s="3"/>
      <c r="D94" s="99">
        <f>(D75+D80)*B94</f>
        <v>0</v>
      </c>
      <c r="E94" s="100"/>
      <c r="F94" s="4">
        <f>'Lead PI'!F94</f>
        <v>0.01</v>
      </c>
      <c r="G94" s="3"/>
      <c r="H94" s="99">
        <f>(H75+H80)*F94</f>
        <v>0</v>
      </c>
      <c r="I94" s="100"/>
      <c r="J94" s="4">
        <f>'Lead PI'!J94</f>
        <v>0.01</v>
      </c>
      <c r="K94" s="3"/>
      <c r="L94" s="99">
        <f>(L75+L80)*J94</f>
        <v>0</v>
      </c>
      <c r="M94" s="100"/>
      <c r="N94" s="4">
        <f>'Lead PI'!N94</f>
        <v>0.01</v>
      </c>
      <c r="O94" s="3"/>
      <c r="P94" s="99">
        <f>(P75+P80)*N94</f>
        <v>0</v>
      </c>
      <c r="Q94" s="100"/>
      <c r="R94" s="4">
        <f>'Lead PI'!R94</f>
        <v>0.01</v>
      </c>
      <c r="S94" s="3"/>
      <c r="T94" s="99">
        <f>(T75+T80)*R94</f>
        <v>0</v>
      </c>
      <c r="U94" s="100"/>
      <c r="V94" s="4">
        <f>'Lead PI'!V94</f>
        <v>0.01</v>
      </c>
      <c r="W94" s="3"/>
      <c r="X94" s="99">
        <f>(X75+X80)*V94</f>
        <v>0</v>
      </c>
      <c r="Y94" s="100"/>
      <c r="Z94" s="4">
        <f>'Lead PI'!Z94</f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15">
      <c r="A95" s="11" t="s">
        <v>132</v>
      </c>
      <c r="B95" s="122">
        <f>'Lead PI'!B95</f>
        <v>7.8200000000000006E-2</v>
      </c>
      <c r="C95" s="3"/>
      <c r="D95" s="99">
        <f>(D76+D81)*B95</f>
        <v>0</v>
      </c>
      <c r="E95" s="100"/>
      <c r="F95" s="122">
        <f>'Lead PI'!F95</f>
        <v>7.8200000000000006E-2</v>
      </c>
      <c r="G95" s="3"/>
      <c r="H95" s="99">
        <f>(H76+H81)*F95</f>
        <v>0</v>
      </c>
      <c r="I95" s="100"/>
      <c r="J95" s="122">
        <f>'Lead PI'!J95</f>
        <v>7.8200000000000006E-2</v>
      </c>
      <c r="K95" s="3"/>
      <c r="L95" s="99">
        <f>(L76+L81)*J95</f>
        <v>0</v>
      </c>
      <c r="M95" s="100"/>
      <c r="N95" s="122">
        <f>'Lead PI'!N95</f>
        <v>7.8200000000000006E-2</v>
      </c>
      <c r="O95" s="3"/>
      <c r="P95" s="99">
        <f>(P76+P81)*N95</f>
        <v>0</v>
      </c>
      <c r="Q95" s="100"/>
      <c r="R95" s="122">
        <f>'Lead PI'!R95</f>
        <v>7.8200000000000006E-2</v>
      </c>
      <c r="S95" s="3"/>
      <c r="T95" s="99">
        <f>(T76+T81)*R95</f>
        <v>0</v>
      </c>
      <c r="U95" s="100"/>
      <c r="V95" s="122">
        <f>'Lead PI'!V95</f>
        <v>7.8200000000000006E-2</v>
      </c>
      <c r="W95" s="3"/>
      <c r="X95" s="99">
        <f>(X76+X81)*V95</f>
        <v>0</v>
      </c>
      <c r="Y95" s="100"/>
      <c r="Z95" s="122">
        <f>'Lead PI'!Z95</f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15">
      <c r="A96" s="11" t="s">
        <v>77</v>
      </c>
      <c r="B96" s="121">
        <f>'Lead PI'!B96</f>
        <v>7.8200000000000006E-2</v>
      </c>
      <c r="C96" s="3"/>
      <c r="D96" s="99">
        <f>D88*B96</f>
        <v>0</v>
      </c>
      <c r="E96" s="100"/>
      <c r="F96" s="121">
        <f>'Lead PI'!F96</f>
        <v>7.8200000000000006E-2</v>
      </c>
      <c r="G96" s="3"/>
      <c r="H96" s="99">
        <f>H88*F96</f>
        <v>0</v>
      </c>
      <c r="I96" s="100"/>
      <c r="J96" s="121">
        <f>'Lead PI'!J96</f>
        <v>7.8200000000000006E-2</v>
      </c>
      <c r="K96" s="3"/>
      <c r="L96" s="99">
        <f>L88*J96</f>
        <v>0</v>
      </c>
      <c r="M96" s="100"/>
      <c r="N96" s="121">
        <f>'Lead PI'!N96</f>
        <v>7.8200000000000006E-2</v>
      </c>
      <c r="O96" s="3"/>
      <c r="P96" s="99">
        <f>P88*N96</f>
        <v>0</v>
      </c>
      <c r="Q96" s="100"/>
      <c r="R96" s="121">
        <f>'Lead PI'!R96</f>
        <v>7.8200000000000006E-2</v>
      </c>
      <c r="S96" s="3"/>
      <c r="T96" s="99">
        <f>T88*R96</f>
        <v>0</v>
      </c>
      <c r="U96" s="100"/>
      <c r="V96" s="121">
        <f>'Lead PI'!V96</f>
        <v>7.8200000000000006E-2</v>
      </c>
      <c r="W96" s="3"/>
      <c r="X96" s="99">
        <f>X88*V96</f>
        <v>0</v>
      </c>
      <c r="Y96" s="100"/>
      <c r="Z96" s="121">
        <f>'Lead PI'!Z96</f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15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15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15">
      <c r="A99" s="11" t="s">
        <v>40</v>
      </c>
      <c r="B99" s="29"/>
      <c r="C99" s="7">
        <f>'Lead PI'!C99</f>
        <v>1859</v>
      </c>
      <c r="D99" s="99">
        <f>B99*C99</f>
        <v>0</v>
      </c>
      <c r="E99" s="100"/>
      <c r="F99" s="29"/>
      <c r="G99" s="7">
        <f>'Lead PI'!G99</f>
        <v>2138</v>
      </c>
      <c r="H99" s="99">
        <f>F99*G99</f>
        <v>0</v>
      </c>
      <c r="I99" s="100"/>
      <c r="J99" s="29"/>
      <c r="K99" s="7">
        <f>'Lead PI'!K99</f>
        <v>2458</v>
      </c>
      <c r="L99" s="99">
        <f>J99*K99</f>
        <v>0</v>
      </c>
      <c r="M99" s="100"/>
      <c r="N99" s="29"/>
      <c r="O99" s="7">
        <f>'Lead PI'!O99</f>
        <v>2827</v>
      </c>
      <c r="P99" s="99">
        <f>N99*O99</f>
        <v>0</v>
      </c>
      <c r="Q99" s="100"/>
      <c r="R99" s="29"/>
      <c r="S99" s="7">
        <f>'Lead PI'!S99</f>
        <v>3251</v>
      </c>
      <c r="T99" s="99">
        <f>R99*S99</f>
        <v>0</v>
      </c>
      <c r="U99" s="100"/>
      <c r="V99" s="29"/>
      <c r="W99" s="7">
        <f>'Lead PI'!W99</f>
        <v>3251</v>
      </c>
      <c r="X99" s="99">
        <f>V99*W99</f>
        <v>0</v>
      </c>
      <c r="Y99" s="100"/>
      <c r="Z99" s="29"/>
      <c r="AA99" s="7">
        <f>'Lead PI'!AA99</f>
        <v>3251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15">
      <c r="A100" s="11" t="s">
        <v>41</v>
      </c>
      <c r="B100" s="29"/>
      <c r="C100" s="7">
        <f>'Lead PI'!C100</f>
        <v>2602</v>
      </c>
      <c r="D100" s="99">
        <f>B100*C100</f>
        <v>0</v>
      </c>
      <c r="E100" s="100"/>
      <c r="F100" s="29"/>
      <c r="G100" s="7">
        <f>'Lead PI'!G100</f>
        <v>2993</v>
      </c>
      <c r="H100" s="99">
        <f>F100*G100</f>
        <v>0</v>
      </c>
      <c r="I100" s="100"/>
      <c r="J100" s="29"/>
      <c r="K100" s="7">
        <f>'Lead PI'!K100</f>
        <v>3442</v>
      </c>
      <c r="L100" s="99">
        <f>J100*K100</f>
        <v>0</v>
      </c>
      <c r="M100" s="100"/>
      <c r="N100" s="29"/>
      <c r="O100" s="7">
        <f>'Lead PI'!O100</f>
        <v>3958</v>
      </c>
      <c r="P100" s="99">
        <f>N100*O100</f>
        <v>0</v>
      </c>
      <c r="Q100" s="100"/>
      <c r="R100" s="29"/>
      <c r="S100" s="7">
        <f>'Lead PI'!S100</f>
        <v>4552</v>
      </c>
      <c r="T100" s="99">
        <f>R100*S100</f>
        <v>0</v>
      </c>
      <c r="U100" s="100"/>
      <c r="V100" s="29"/>
      <c r="W100" s="7">
        <f>'Lead PI'!W100</f>
        <v>4552</v>
      </c>
      <c r="X100" s="99">
        <f>V100*W100</f>
        <v>0</v>
      </c>
      <c r="Y100" s="100"/>
      <c r="Z100" s="29"/>
      <c r="AA100" s="7">
        <f>'Lead PI'!AA100</f>
        <v>4552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15">
      <c r="A101" s="11" t="s">
        <v>130</v>
      </c>
      <c r="B101" s="29"/>
      <c r="C101" s="7">
        <f>'Lead PI'!C101</f>
        <v>1115</v>
      </c>
      <c r="D101" s="99">
        <f>B101*C101</f>
        <v>0</v>
      </c>
      <c r="E101" s="100"/>
      <c r="F101" s="29"/>
      <c r="G101" s="7">
        <f>'Lead PI'!G101</f>
        <v>1283</v>
      </c>
      <c r="H101" s="99">
        <f>F101*G101</f>
        <v>0</v>
      </c>
      <c r="I101" s="100"/>
      <c r="J101" s="29"/>
      <c r="K101" s="7">
        <f>'Lead PI'!K101</f>
        <v>1475</v>
      </c>
      <c r="L101" s="99">
        <f>J101*K101</f>
        <v>0</v>
      </c>
      <c r="M101" s="100"/>
      <c r="N101" s="29"/>
      <c r="O101" s="7">
        <f>'Lead PI'!O101</f>
        <v>1696</v>
      </c>
      <c r="P101" s="99">
        <f>N101*O101</f>
        <v>0</v>
      </c>
      <c r="Q101" s="100"/>
      <c r="R101" s="29"/>
      <c r="S101" s="7">
        <f>'Lead PI'!S101</f>
        <v>1951</v>
      </c>
      <c r="T101" s="99">
        <f>R101*S101</f>
        <v>0</v>
      </c>
      <c r="U101" s="100"/>
      <c r="V101" s="29"/>
      <c r="W101" s="7">
        <f>'Lead PI'!W101</f>
        <v>1951</v>
      </c>
      <c r="X101" s="99">
        <f>V101*W101</f>
        <v>0</v>
      </c>
      <c r="Y101" s="100"/>
      <c r="Z101" s="29"/>
      <c r="AA101" s="7">
        <f>'Lead PI'!AA101</f>
        <v>1951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15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15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15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15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15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">
      <c r="A107" s="120" t="s">
        <v>158</v>
      </c>
      <c r="B107" s="9" t="s">
        <v>162</v>
      </c>
      <c r="C107" s="3" t="s">
        <v>164</v>
      </c>
      <c r="D107" s="14"/>
      <c r="E107" s="51"/>
      <c r="F107" s="9" t="s">
        <v>162</v>
      </c>
      <c r="G107" s="3" t="s">
        <v>164</v>
      </c>
      <c r="H107" s="14"/>
      <c r="I107" s="51"/>
      <c r="J107" s="9" t="s">
        <v>162</v>
      </c>
      <c r="K107" s="3" t="s">
        <v>164</v>
      </c>
      <c r="L107" s="14"/>
      <c r="M107" s="51"/>
      <c r="N107" s="9" t="s">
        <v>162</v>
      </c>
      <c r="O107" s="3" t="s">
        <v>164</v>
      </c>
      <c r="P107" s="14"/>
      <c r="Q107" s="51"/>
      <c r="R107" s="9" t="s">
        <v>162</v>
      </c>
      <c r="S107" s="3" t="s">
        <v>164</v>
      </c>
      <c r="T107" s="14"/>
      <c r="U107" s="51"/>
      <c r="V107" s="9" t="s">
        <v>162</v>
      </c>
      <c r="W107" s="3" t="s">
        <v>164</v>
      </c>
      <c r="X107" s="14"/>
      <c r="Y107" s="51"/>
      <c r="Z107" s="9" t="s">
        <v>162</v>
      </c>
      <c r="AA107" s="3" t="s">
        <v>164</v>
      </c>
      <c r="AB107" s="14"/>
      <c r="AC107" s="51"/>
      <c r="AD107" s="14"/>
    </row>
    <row r="108" spans="1:30" ht="12.75" customHeight="1" x14ac:dyDescent="0.15">
      <c r="A108" s="25" t="s">
        <v>163</v>
      </c>
      <c r="B108" s="28"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15">
      <c r="A109" s="77" t="s">
        <v>170</v>
      </c>
      <c r="B109" s="127">
        <v>106.32</v>
      </c>
      <c r="C109" s="29"/>
      <c r="D109" s="99">
        <f t="shared" si="70"/>
        <v>0</v>
      </c>
      <c r="E109" s="100"/>
      <c r="F109" s="76">
        <f>B109*(1+$B$9)</f>
        <v>112.6992</v>
      </c>
      <c r="G109" s="29"/>
      <c r="H109" s="99">
        <f t="shared" si="71"/>
        <v>0</v>
      </c>
      <c r="I109" s="100"/>
      <c r="J109" s="76">
        <f>F109*(1+$B$9)</f>
        <v>119.46115200000001</v>
      </c>
      <c r="K109" s="29"/>
      <c r="L109" s="99">
        <f t="shared" si="72"/>
        <v>0</v>
      </c>
      <c r="M109" s="100"/>
      <c r="N109" s="76">
        <f>J109*(1+$B$9)</f>
        <v>126.62882112000003</v>
      </c>
      <c r="O109" s="29"/>
      <c r="P109" s="99">
        <f t="shared" si="73"/>
        <v>0</v>
      </c>
      <c r="Q109" s="100"/>
      <c r="R109" s="76">
        <f>N109*(1+$B$9)</f>
        <v>134.22655038720004</v>
      </c>
      <c r="S109" s="29"/>
      <c r="T109" s="99">
        <f t="shared" si="74"/>
        <v>0</v>
      </c>
      <c r="U109" s="100"/>
      <c r="V109" s="76">
        <f>R109*(1+$B$9)</f>
        <v>142.28014341043203</v>
      </c>
      <c r="W109" s="29"/>
      <c r="X109" s="99">
        <f t="shared" si="75"/>
        <v>0</v>
      </c>
      <c r="Y109" s="100"/>
      <c r="Z109" s="76">
        <f>V109*(1+$B$9)</f>
        <v>150.81695201505795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25" customHeight="1" x14ac:dyDescent="0.15">
      <c r="A110" s="84" t="s">
        <v>177</v>
      </c>
      <c r="B110" s="127">
        <v>15</v>
      </c>
      <c r="C110" s="29"/>
      <c r="D110" s="99">
        <f t="shared" si="70"/>
        <v>0</v>
      </c>
      <c r="E110" s="100"/>
      <c r="F110" s="76">
        <f>$B$110</f>
        <v>15</v>
      </c>
      <c r="G110" s="29"/>
      <c r="H110" s="99">
        <f t="shared" si="71"/>
        <v>0</v>
      </c>
      <c r="I110" s="100"/>
      <c r="J110" s="76">
        <f>$B$110</f>
        <v>15</v>
      </c>
      <c r="K110" s="29"/>
      <c r="L110" s="99">
        <f t="shared" si="72"/>
        <v>0</v>
      </c>
      <c r="M110" s="100"/>
      <c r="N110" s="76">
        <f>$B$110</f>
        <v>15</v>
      </c>
      <c r="O110" s="29"/>
      <c r="P110" s="99">
        <f t="shared" si="73"/>
        <v>0</v>
      </c>
      <c r="Q110" s="100"/>
      <c r="R110" s="76">
        <f>$B$110</f>
        <v>15</v>
      </c>
      <c r="S110" s="29"/>
      <c r="T110" s="99">
        <f t="shared" si="74"/>
        <v>0</v>
      </c>
      <c r="U110" s="100"/>
      <c r="V110" s="76">
        <f>$B$110</f>
        <v>15</v>
      </c>
      <c r="W110" s="29"/>
      <c r="X110" s="99">
        <f t="shared" si="75"/>
        <v>0</v>
      </c>
      <c r="Y110" s="100"/>
      <c r="Z110" s="76">
        <f>$B$110</f>
        <v>15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8.25" customHeight="1" x14ac:dyDescent="0.15">
      <c r="A111" s="107"/>
      <c r="B111" s="76" t="s">
        <v>39</v>
      </c>
      <c r="C111" s="124" t="s">
        <v>161</v>
      </c>
      <c r="D111" s="99"/>
      <c r="E111" s="100"/>
      <c r="F111" s="28" t="s">
        <v>39</v>
      </c>
      <c r="G111" s="124" t="s">
        <v>161</v>
      </c>
      <c r="H111" s="99"/>
      <c r="I111" s="100"/>
      <c r="J111" s="28" t="s">
        <v>39</v>
      </c>
      <c r="K111" s="124" t="s">
        <v>161</v>
      </c>
      <c r="L111" s="99"/>
      <c r="M111" s="100"/>
      <c r="N111" s="28" t="s">
        <v>39</v>
      </c>
      <c r="O111" s="124" t="s">
        <v>161</v>
      </c>
      <c r="P111" s="99"/>
      <c r="Q111" s="100"/>
      <c r="R111" s="28" t="s">
        <v>39</v>
      </c>
      <c r="S111" s="124" t="s">
        <v>161</v>
      </c>
      <c r="T111" s="99"/>
      <c r="U111" s="100"/>
      <c r="V111" s="28" t="s">
        <v>39</v>
      </c>
      <c r="W111" s="124" t="s">
        <v>161</v>
      </c>
      <c r="X111" s="99"/>
      <c r="Y111" s="100"/>
      <c r="Z111" s="28" t="s">
        <v>39</v>
      </c>
      <c r="AA111" s="124" t="s">
        <v>161</v>
      </c>
      <c r="AB111" s="99"/>
      <c r="AC111" s="87"/>
      <c r="AD111" s="23"/>
    </row>
    <row r="112" spans="1:30" ht="30" customHeight="1" x14ac:dyDescent="0.15">
      <c r="A112" s="107" t="s">
        <v>160</v>
      </c>
      <c r="B112" s="76">
        <f>42+180+150+151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15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15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15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15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15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15">
      <c r="A118" s="33" t="s">
        <v>159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15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15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15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15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15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15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15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15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15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15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15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15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15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15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15">
      <c r="A133" s="10" t="s">
        <v>179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15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15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15">
      <c r="A136" s="10" t="s">
        <v>151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15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15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15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15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15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15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15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15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520F88BE-AC27-4397-9768-E442F8248D59}"/>
    <hyperlink ref="A4" r:id="rId2" xr:uid="{D35CE4F8-9D71-4C62-ADB2-E7C1BDEA2A92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44"/>
  <sheetViews>
    <sheetView zoomScale="110" zoomScaleNormal="110" zoomScalePageLayoutView="110" workbookViewId="0">
      <pane xSplit="1" ySplit="13" topLeftCell="B83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B108" sqref="B108:B112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3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19" t="s">
        <v>56</v>
      </c>
      <c r="B1" s="129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15">
      <c r="A2" s="118" t="s">
        <v>165</v>
      </c>
      <c r="B2" s="129"/>
      <c r="C2" s="128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15">
      <c r="A3" s="118" t="s">
        <v>166</v>
      </c>
      <c r="B3" s="129"/>
      <c r="C3" s="130"/>
      <c r="D3" s="68">
        <v>0.1666</v>
      </c>
      <c r="E3" s="69"/>
      <c r="F3" s="70">
        <f>F4*D3</f>
        <v>1.9992000000000001</v>
      </c>
      <c r="G3" s="71"/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">
      <c r="A4" s="120" t="s">
        <v>169</v>
      </c>
      <c r="B4" s="141"/>
      <c r="C4" s="141"/>
      <c r="D4" s="96"/>
      <c r="E4" s="64"/>
      <c r="F4" s="74">
        <v>12</v>
      </c>
      <c r="G4" s="71"/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118" t="s">
        <v>167</v>
      </c>
      <c r="B5" s="129"/>
      <c r="C5" s="133"/>
      <c r="D5" s="96"/>
      <c r="E5" s="64"/>
      <c r="F5" s="67"/>
      <c r="G5" s="71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15">
      <c r="A6" s="118" t="s">
        <v>168</v>
      </c>
      <c r="B6" s="129" t="str">
        <f>IF(ISBLANK('Lead PI'!B6),"",'Lead PI'!B6)</f>
        <v/>
      </c>
      <c r="C6" s="133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">
      <c r="A7" s="118" t="s">
        <v>172</v>
      </c>
      <c r="B7" s="134" t="str">
        <f>IF(ISBLANK('Lead PI'!$B$7),"",'Lead PI'!$B$7)</f>
        <v/>
      </c>
      <c r="C7" s="132" t="s">
        <v>173</v>
      </c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15">
      <c r="A8" s="1" t="s">
        <v>103</v>
      </c>
      <c r="B8" s="13">
        <v>0.03</v>
      </c>
      <c r="C8" s="132" t="s">
        <v>176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15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15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15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15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15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15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15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15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15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15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15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15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15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15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15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15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15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15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15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15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15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15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15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15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15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15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15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15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15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15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15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15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15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15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15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15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15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15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15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15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15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15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15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15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15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15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15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15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15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15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15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15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15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15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15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15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15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15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15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15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15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15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15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15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15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15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15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15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15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15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15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15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15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15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15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15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15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15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15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15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15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15">
      <c r="A90" s="11" t="s">
        <v>12</v>
      </c>
      <c r="B90" s="121">
        <f>'Lead PI'!B90</f>
        <v>0.25969999999999999</v>
      </c>
      <c r="C90" s="3"/>
      <c r="D90" s="99">
        <f>D27*B90</f>
        <v>0</v>
      </c>
      <c r="E90" s="100"/>
      <c r="F90" s="121">
        <f>'Lead PI'!F90</f>
        <v>0.25969999999999999</v>
      </c>
      <c r="G90" s="3"/>
      <c r="H90" s="99">
        <f>H27*F90</f>
        <v>0</v>
      </c>
      <c r="I90" s="100"/>
      <c r="J90" s="121">
        <f>'Lead PI'!J90</f>
        <v>0.25969999999999999</v>
      </c>
      <c r="K90" s="3"/>
      <c r="L90" s="99">
        <f>L27*J90</f>
        <v>0</v>
      </c>
      <c r="M90" s="100"/>
      <c r="N90" s="121">
        <f>'Lead PI'!N90</f>
        <v>0.25969999999999999</v>
      </c>
      <c r="O90" s="3"/>
      <c r="P90" s="99">
        <f>P27*N90</f>
        <v>0</v>
      </c>
      <c r="Q90" s="100"/>
      <c r="R90" s="121">
        <f>'Lead PI'!R90</f>
        <v>0.25969999999999999</v>
      </c>
      <c r="S90" s="3"/>
      <c r="T90" s="99">
        <f>T27*R90</f>
        <v>0</v>
      </c>
      <c r="U90" s="100"/>
      <c r="V90" s="121">
        <f>'Lead PI'!V90</f>
        <v>0.25969999999999999</v>
      </c>
      <c r="W90" s="3"/>
      <c r="X90" s="99">
        <f>X27*V90</f>
        <v>0</v>
      </c>
      <c r="Y90" s="100"/>
      <c r="Z90" s="121">
        <f>'Lead PI'!Z90</f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15">
      <c r="A91" s="11" t="s">
        <v>36</v>
      </c>
      <c r="B91" s="121">
        <f>'Lead PI'!B91</f>
        <v>0.39679999999999999</v>
      </c>
      <c r="C91" s="3"/>
      <c r="D91" s="99">
        <f>(D34+D47)*B91</f>
        <v>0</v>
      </c>
      <c r="E91" s="100"/>
      <c r="F91" s="121">
        <f>'Lead PI'!F91</f>
        <v>0.4022</v>
      </c>
      <c r="G91" s="3"/>
      <c r="H91" s="99">
        <f>(H34+H47)*F91</f>
        <v>0</v>
      </c>
      <c r="I91" s="100"/>
      <c r="J91" s="121">
        <f>'Lead PI'!J91</f>
        <v>0.40789999999999998</v>
      </c>
      <c r="K91" s="3"/>
      <c r="L91" s="99">
        <f>(L34+L47)*J91</f>
        <v>0</v>
      </c>
      <c r="M91" s="100"/>
      <c r="N91" s="121">
        <f>'Lead PI'!N91</f>
        <v>0.41389999999999999</v>
      </c>
      <c r="O91" s="3"/>
      <c r="P91" s="99">
        <f>(P34+P47)*N91</f>
        <v>0</v>
      </c>
      <c r="Q91" s="100"/>
      <c r="R91" s="121">
        <f>'Lead PI'!R91</f>
        <v>0.42009999999999997</v>
      </c>
      <c r="S91" s="3"/>
      <c r="T91" s="99">
        <f>(T34+T47)*R91</f>
        <v>0</v>
      </c>
      <c r="U91" s="100"/>
      <c r="V91" s="121">
        <f>'Lead PI'!V91</f>
        <v>0.42009999999999997</v>
      </c>
      <c r="W91" s="3"/>
      <c r="X91" s="99">
        <f>(X34+X47)*V91</f>
        <v>0</v>
      </c>
      <c r="Y91" s="100"/>
      <c r="Z91" s="121">
        <f>'Lead PI'!Z91</f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15">
      <c r="A92" s="11" t="s">
        <v>17</v>
      </c>
      <c r="B92" s="123">
        <f>'Lead PI'!B92</f>
        <v>0.435</v>
      </c>
      <c r="C92" s="3"/>
      <c r="D92" s="99">
        <f>D60*B92</f>
        <v>0</v>
      </c>
      <c r="E92" s="100"/>
      <c r="F92" s="123">
        <f>'Lead PI'!F92</f>
        <v>0.44230000000000003</v>
      </c>
      <c r="G92" s="3"/>
      <c r="H92" s="99">
        <f>H60*F92</f>
        <v>0</v>
      </c>
      <c r="I92" s="100"/>
      <c r="J92" s="123">
        <f>'Lead PI'!J92</f>
        <v>0.45</v>
      </c>
      <c r="K92" s="3"/>
      <c r="L92" s="99">
        <f>L60*J92</f>
        <v>0</v>
      </c>
      <c r="M92" s="100"/>
      <c r="N92" s="123">
        <f>'Lead PI'!N92</f>
        <v>0.45810000000000001</v>
      </c>
      <c r="O92" s="3"/>
      <c r="P92" s="99">
        <f>P60*N92</f>
        <v>0</v>
      </c>
      <c r="Q92" s="100"/>
      <c r="R92" s="123">
        <f>'Lead PI'!R92</f>
        <v>0.46660000000000001</v>
      </c>
      <c r="S92" s="3"/>
      <c r="T92" s="99">
        <f>T60*R92</f>
        <v>0</v>
      </c>
      <c r="U92" s="100"/>
      <c r="V92" s="123">
        <f>'Lead PI'!V92</f>
        <v>0.46660000000000001</v>
      </c>
      <c r="W92" s="3"/>
      <c r="X92" s="99">
        <f>X60*V92</f>
        <v>0</v>
      </c>
      <c r="Y92" s="100"/>
      <c r="Z92" s="123">
        <f>'Lead PI'!Z92</f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15">
      <c r="A93" s="11" t="s">
        <v>21</v>
      </c>
      <c r="B93" s="121">
        <f>'Lead PI'!B93</f>
        <v>0.26</v>
      </c>
      <c r="C93" s="3"/>
      <c r="D93" s="99">
        <f>D73*B93</f>
        <v>0</v>
      </c>
      <c r="E93" s="100"/>
      <c r="F93" s="121">
        <f>'Lead PI'!F93</f>
        <v>0.26200000000000001</v>
      </c>
      <c r="G93" s="3"/>
      <c r="H93" s="99">
        <f>H73*F93</f>
        <v>0</v>
      </c>
      <c r="I93" s="100"/>
      <c r="J93" s="121">
        <f>'Lead PI'!J93</f>
        <v>0.26400000000000001</v>
      </c>
      <c r="K93" s="3"/>
      <c r="L93" s="99">
        <f>L73*J93</f>
        <v>0</v>
      </c>
      <c r="M93" s="100"/>
      <c r="N93" s="121">
        <f>'Lead PI'!N93</f>
        <v>0.26600000000000001</v>
      </c>
      <c r="O93" s="3"/>
      <c r="P93" s="99">
        <f>P73*N93</f>
        <v>0</v>
      </c>
      <c r="Q93" s="100"/>
      <c r="R93" s="121">
        <f>'Lead PI'!R93</f>
        <v>0.26800000000000002</v>
      </c>
      <c r="S93" s="3"/>
      <c r="T93" s="99">
        <f>T73*R93</f>
        <v>0</v>
      </c>
      <c r="U93" s="100"/>
      <c r="V93" s="121">
        <f>'Lead PI'!V93</f>
        <v>0.26800000000000002</v>
      </c>
      <c r="W93" s="3"/>
      <c r="X93" s="99">
        <f>X73*V93</f>
        <v>0</v>
      </c>
      <c r="Y93" s="100"/>
      <c r="Z93" s="121">
        <f>'Lead PI'!Z93</f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15">
      <c r="A94" s="11" t="s">
        <v>37</v>
      </c>
      <c r="B94" s="4">
        <f>'Lead PI'!B94</f>
        <v>0.01</v>
      </c>
      <c r="C94" s="3"/>
      <c r="D94" s="99">
        <f>(D75+D80)*B94</f>
        <v>0</v>
      </c>
      <c r="E94" s="100"/>
      <c r="F94" s="4">
        <f>'Lead PI'!F94</f>
        <v>0.01</v>
      </c>
      <c r="G94" s="3"/>
      <c r="H94" s="99">
        <f>(H75+H80)*F94</f>
        <v>0</v>
      </c>
      <c r="I94" s="100"/>
      <c r="J94" s="4">
        <f>'Lead PI'!J94</f>
        <v>0.01</v>
      </c>
      <c r="K94" s="3"/>
      <c r="L94" s="99">
        <f>(L75+L80)*J94</f>
        <v>0</v>
      </c>
      <c r="M94" s="100"/>
      <c r="N94" s="4">
        <f>'Lead PI'!N94</f>
        <v>0.01</v>
      </c>
      <c r="O94" s="3"/>
      <c r="P94" s="99">
        <f>(P75+P80)*N94</f>
        <v>0</v>
      </c>
      <c r="Q94" s="100"/>
      <c r="R94" s="4">
        <f>'Lead PI'!R94</f>
        <v>0.01</v>
      </c>
      <c r="S94" s="3"/>
      <c r="T94" s="99">
        <f>(T75+T80)*R94</f>
        <v>0</v>
      </c>
      <c r="U94" s="100"/>
      <c r="V94" s="4">
        <f>'Lead PI'!V94</f>
        <v>0.01</v>
      </c>
      <c r="W94" s="3"/>
      <c r="X94" s="99">
        <f>(X75+X80)*V94</f>
        <v>0</v>
      </c>
      <c r="Y94" s="100"/>
      <c r="Z94" s="4">
        <f>'Lead PI'!Z94</f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15">
      <c r="A95" s="11" t="s">
        <v>132</v>
      </c>
      <c r="B95" s="122">
        <f>'Lead PI'!B95</f>
        <v>7.8200000000000006E-2</v>
      </c>
      <c r="C95" s="3"/>
      <c r="D95" s="99">
        <f>(D76+D81)*B95</f>
        <v>0</v>
      </c>
      <c r="E95" s="100"/>
      <c r="F95" s="122">
        <f>'Lead PI'!F95</f>
        <v>7.8200000000000006E-2</v>
      </c>
      <c r="G95" s="3"/>
      <c r="H95" s="99">
        <f>(H76+H81)*F95</f>
        <v>0</v>
      </c>
      <c r="I95" s="100"/>
      <c r="J95" s="122">
        <f>'Lead PI'!J95</f>
        <v>7.8200000000000006E-2</v>
      </c>
      <c r="K95" s="3"/>
      <c r="L95" s="99">
        <f>(L76+L81)*J95</f>
        <v>0</v>
      </c>
      <c r="M95" s="100"/>
      <c r="N95" s="122">
        <f>'Lead PI'!N95</f>
        <v>7.8200000000000006E-2</v>
      </c>
      <c r="O95" s="3"/>
      <c r="P95" s="99">
        <f>(P76+P81)*N95</f>
        <v>0</v>
      </c>
      <c r="Q95" s="100"/>
      <c r="R95" s="122">
        <f>'Lead PI'!R95</f>
        <v>7.8200000000000006E-2</v>
      </c>
      <c r="S95" s="3"/>
      <c r="T95" s="99">
        <f>(T76+T81)*R95</f>
        <v>0</v>
      </c>
      <c r="U95" s="100"/>
      <c r="V95" s="122">
        <f>'Lead PI'!V95</f>
        <v>7.8200000000000006E-2</v>
      </c>
      <c r="W95" s="3"/>
      <c r="X95" s="99">
        <f>(X76+X81)*V95</f>
        <v>0</v>
      </c>
      <c r="Y95" s="100"/>
      <c r="Z95" s="122">
        <f>'Lead PI'!Z95</f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15">
      <c r="A96" s="11" t="s">
        <v>77</v>
      </c>
      <c r="B96" s="121">
        <f>'Lead PI'!B96</f>
        <v>7.8200000000000006E-2</v>
      </c>
      <c r="C96" s="3"/>
      <c r="D96" s="99">
        <f>D88*B96</f>
        <v>0</v>
      </c>
      <c r="E96" s="100"/>
      <c r="F96" s="121">
        <f>'Lead PI'!F96</f>
        <v>7.8200000000000006E-2</v>
      </c>
      <c r="G96" s="3"/>
      <c r="H96" s="99">
        <f>H88*F96</f>
        <v>0</v>
      </c>
      <c r="I96" s="100"/>
      <c r="J96" s="121">
        <f>'Lead PI'!J96</f>
        <v>7.8200000000000006E-2</v>
      </c>
      <c r="K96" s="3"/>
      <c r="L96" s="99">
        <f>L88*J96</f>
        <v>0</v>
      </c>
      <c r="M96" s="100"/>
      <c r="N96" s="121">
        <f>'Lead PI'!N96</f>
        <v>7.8200000000000006E-2</v>
      </c>
      <c r="O96" s="3"/>
      <c r="P96" s="99">
        <f>P88*N96</f>
        <v>0</v>
      </c>
      <c r="Q96" s="100"/>
      <c r="R96" s="121">
        <f>'Lead PI'!R96</f>
        <v>7.8200000000000006E-2</v>
      </c>
      <c r="S96" s="3"/>
      <c r="T96" s="99">
        <f>T88*R96</f>
        <v>0</v>
      </c>
      <c r="U96" s="100"/>
      <c r="V96" s="121">
        <f>'Lead PI'!V96</f>
        <v>7.8200000000000006E-2</v>
      </c>
      <c r="W96" s="3"/>
      <c r="X96" s="99">
        <f>X88*V96</f>
        <v>0</v>
      </c>
      <c r="Y96" s="100"/>
      <c r="Z96" s="121">
        <f>'Lead PI'!Z96</f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15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15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15">
      <c r="A99" s="11" t="s">
        <v>40</v>
      </c>
      <c r="B99" s="29"/>
      <c r="C99" s="7">
        <f>'Lead PI'!C99</f>
        <v>1859</v>
      </c>
      <c r="D99" s="99">
        <f>B99*C99</f>
        <v>0</v>
      </c>
      <c r="E99" s="100"/>
      <c r="F99" s="29"/>
      <c r="G99" s="7">
        <f>'Lead PI'!G99</f>
        <v>2138</v>
      </c>
      <c r="H99" s="99">
        <f>F99*G99</f>
        <v>0</v>
      </c>
      <c r="I99" s="100"/>
      <c r="J99" s="29"/>
      <c r="K99" s="7">
        <f>'Lead PI'!K99</f>
        <v>2458</v>
      </c>
      <c r="L99" s="99">
        <f>J99*K99</f>
        <v>0</v>
      </c>
      <c r="M99" s="100"/>
      <c r="N99" s="29"/>
      <c r="O99" s="7">
        <f>'Lead PI'!O99</f>
        <v>2827</v>
      </c>
      <c r="P99" s="99">
        <f>N99*O99</f>
        <v>0</v>
      </c>
      <c r="Q99" s="100"/>
      <c r="R99" s="29"/>
      <c r="S99" s="7">
        <f>'Lead PI'!S99</f>
        <v>3251</v>
      </c>
      <c r="T99" s="99">
        <f>R99*S99</f>
        <v>0</v>
      </c>
      <c r="U99" s="100"/>
      <c r="V99" s="29"/>
      <c r="W99" s="7">
        <f>'Lead PI'!W99</f>
        <v>3251</v>
      </c>
      <c r="X99" s="99">
        <f>V99*W99</f>
        <v>0</v>
      </c>
      <c r="Y99" s="100"/>
      <c r="Z99" s="29"/>
      <c r="AA99" s="7">
        <f>'Lead PI'!AA99</f>
        <v>3251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15">
      <c r="A100" s="11" t="s">
        <v>41</v>
      </c>
      <c r="B100" s="29"/>
      <c r="C100" s="7">
        <f>'Lead PI'!C100</f>
        <v>2602</v>
      </c>
      <c r="D100" s="99">
        <f>B100*C100</f>
        <v>0</v>
      </c>
      <c r="E100" s="100"/>
      <c r="F100" s="29"/>
      <c r="G100" s="7">
        <f>'Lead PI'!G100</f>
        <v>2993</v>
      </c>
      <c r="H100" s="99">
        <f>F100*G100</f>
        <v>0</v>
      </c>
      <c r="I100" s="100"/>
      <c r="J100" s="29"/>
      <c r="K100" s="7">
        <f>'Lead PI'!K100</f>
        <v>3442</v>
      </c>
      <c r="L100" s="99">
        <f>J100*K100</f>
        <v>0</v>
      </c>
      <c r="M100" s="100"/>
      <c r="N100" s="29"/>
      <c r="O100" s="7">
        <f>'Lead PI'!O100</f>
        <v>3958</v>
      </c>
      <c r="P100" s="99">
        <f>N100*O100</f>
        <v>0</v>
      </c>
      <c r="Q100" s="100"/>
      <c r="R100" s="29"/>
      <c r="S100" s="7">
        <f>'Lead PI'!S100</f>
        <v>4552</v>
      </c>
      <c r="T100" s="99">
        <f>R100*S100</f>
        <v>0</v>
      </c>
      <c r="U100" s="100"/>
      <c r="V100" s="29"/>
      <c r="W100" s="7">
        <f>'Lead PI'!W100</f>
        <v>4552</v>
      </c>
      <c r="X100" s="99">
        <f>V100*W100</f>
        <v>0</v>
      </c>
      <c r="Y100" s="100"/>
      <c r="Z100" s="29"/>
      <c r="AA100" s="7">
        <f>'Lead PI'!AA100</f>
        <v>4552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15">
      <c r="A101" s="11" t="s">
        <v>130</v>
      </c>
      <c r="B101" s="29"/>
      <c r="C101" s="7">
        <f>'Lead PI'!C101</f>
        <v>1115</v>
      </c>
      <c r="D101" s="99">
        <f>B101*C101</f>
        <v>0</v>
      </c>
      <c r="E101" s="100"/>
      <c r="F101" s="29"/>
      <c r="G101" s="7">
        <f>'Lead PI'!G101</f>
        <v>1283</v>
      </c>
      <c r="H101" s="99">
        <f>F101*G101</f>
        <v>0</v>
      </c>
      <c r="I101" s="100"/>
      <c r="J101" s="29"/>
      <c r="K101" s="7">
        <f>'Lead PI'!K101</f>
        <v>1475</v>
      </c>
      <c r="L101" s="99">
        <f>J101*K101</f>
        <v>0</v>
      </c>
      <c r="M101" s="100"/>
      <c r="N101" s="29"/>
      <c r="O101" s="7">
        <f>'Lead PI'!O101</f>
        <v>1696</v>
      </c>
      <c r="P101" s="99">
        <f>N101*O101</f>
        <v>0</v>
      </c>
      <c r="Q101" s="100"/>
      <c r="R101" s="29"/>
      <c r="S101" s="7">
        <f>'Lead PI'!S101</f>
        <v>1951</v>
      </c>
      <c r="T101" s="99">
        <f>R101*S101</f>
        <v>0</v>
      </c>
      <c r="U101" s="100"/>
      <c r="V101" s="29"/>
      <c r="W101" s="7">
        <f>'Lead PI'!W101</f>
        <v>1951</v>
      </c>
      <c r="X101" s="99">
        <f>V101*W101</f>
        <v>0</v>
      </c>
      <c r="Y101" s="100"/>
      <c r="Z101" s="29"/>
      <c r="AA101" s="7">
        <f>'Lead PI'!AA101</f>
        <v>1951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15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15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15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15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15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">
      <c r="A107" s="120" t="s">
        <v>158</v>
      </c>
      <c r="B107" s="9" t="s">
        <v>162</v>
      </c>
      <c r="C107" s="3" t="s">
        <v>164</v>
      </c>
      <c r="D107" s="14"/>
      <c r="E107" s="51"/>
      <c r="F107" s="9" t="s">
        <v>162</v>
      </c>
      <c r="G107" s="3" t="s">
        <v>164</v>
      </c>
      <c r="H107" s="14"/>
      <c r="I107" s="51"/>
      <c r="J107" s="9" t="s">
        <v>162</v>
      </c>
      <c r="K107" s="3" t="s">
        <v>164</v>
      </c>
      <c r="L107" s="14"/>
      <c r="M107" s="51"/>
      <c r="N107" s="9" t="s">
        <v>162</v>
      </c>
      <c r="O107" s="3" t="s">
        <v>164</v>
      </c>
      <c r="P107" s="14"/>
      <c r="Q107" s="51"/>
      <c r="R107" s="9" t="s">
        <v>162</v>
      </c>
      <c r="S107" s="3" t="s">
        <v>164</v>
      </c>
      <c r="T107" s="14"/>
      <c r="U107" s="51"/>
      <c r="V107" s="9" t="s">
        <v>162</v>
      </c>
      <c r="W107" s="3" t="s">
        <v>164</v>
      </c>
      <c r="X107" s="14"/>
      <c r="Y107" s="51"/>
      <c r="Z107" s="9" t="s">
        <v>162</v>
      </c>
      <c r="AA107" s="3" t="s">
        <v>164</v>
      </c>
      <c r="AB107" s="14"/>
      <c r="AC107" s="51"/>
      <c r="AD107" s="14"/>
    </row>
    <row r="108" spans="1:30" ht="12.75" customHeight="1" x14ac:dyDescent="0.15">
      <c r="A108" s="25" t="s">
        <v>163</v>
      </c>
      <c r="B108" s="28"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15">
      <c r="A109" s="77" t="s">
        <v>170</v>
      </c>
      <c r="B109" s="127">
        <v>106.32</v>
      </c>
      <c r="C109" s="29"/>
      <c r="D109" s="99">
        <f t="shared" si="70"/>
        <v>0</v>
      </c>
      <c r="E109" s="100"/>
      <c r="F109" s="76">
        <f>B109*(1+$B$9)</f>
        <v>112.6992</v>
      </c>
      <c r="G109" s="29"/>
      <c r="H109" s="99">
        <f t="shared" si="71"/>
        <v>0</v>
      </c>
      <c r="I109" s="100"/>
      <c r="J109" s="76">
        <f>F109*(1+$B$9)</f>
        <v>119.46115200000001</v>
      </c>
      <c r="K109" s="29"/>
      <c r="L109" s="99">
        <f t="shared" si="72"/>
        <v>0</v>
      </c>
      <c r="M109" s="100"/>
      <c r="N109" s="76">
        <f>J109*(1+$B$9)</f>
        <v>126.62882112000003</v>
      </c>
      <c r="O109" s="29"/>
      <c r="P109" s="99">
        <f t="shared" si="73"/>
        <v>0</v>
      </c>
      <c r="Q109" s="100"/>
      <c r="R109" s="76">
        <f>N109*(1+$B$9)</f>
        <v>134.22655038720004</v>
      </c>
      <c r="S109" s="29"/>
      <c r="T109" s="99">
        <f t="shared" si="74"/>
        <v>0</v>
      </c>
      <c r="U109" s="100"/>
      <c r="V109" s="76">
        <f>R109*(1+$B$9)</f>
        <v>142.28014341043203</v>
      </c>
      <c r="W109" s="29"/>
      <c r="X109" s="99">
        <f t="shared" si="75"/>
        <v>0</v>
      </c>
      <c r="Y109" s="100"/>
      <c r="Z109" s="76">
        <f>V109*(1+$B$9)</f>
        <v>150.81695201505795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25" customHeight="1" x14ac:dyDescent="0.15">
      <c r="A110" s="84" t="s">
        <v>177</v>
      </c>
      <c r="B110" s="127">
        <v>15</v>
      </c>
      <c r="C110" s="29"/>
      <c r="D110" s="99">
        <f t="shared" si="70"/>
        <v>0</v>
      </c>
      <c r="E110" s="100"/>
      <c r="F110" s="76">
        <f>$B$110</f>
        <v>15</v>
      </c>
      <c r="G110" s="29"/>
      <c r="H110" s="99">
        <f t="shared" si="71"/>
        <v>0</v>
      </c>
      <c r="I110" s="100"/>
      <c r="J110" s="76">
        <f>$B$110</f>
        <v>15</v>
      </c>
      <c r="K110" s="29"/>
      <c r="L110" s="99">
        <f t="shared" si="72"/>
        <v>0</v>
      </c>
      <c r="M110" s="100"/>
      <c r="N110" s="76">
        <f>$B$110</f>
        <v>15</v>
      </c>
      <c r="O110" s="29"/>
      <c r="P110" s="99">
        <f t="shared" si="73"/>
        <v>0</v>
      </c>
      <c r="Q110" s="100"/>
      <c r="R110" s="76">
        <f>$B$110</f>
        <v>15</v>
      </c>
      <c r="S110" s="29"/>
      <c r="T110" s="99">
        <f t="shared" si="74"/>
        <v>0</v>
      </c>
      <c r="U110" s="100"/>
      <c r="V110" s="76">
        <f>$B$110</f>
        <v>15</v>
      </c>
      <c r="W110" s="29"/>
      <c r="X110" s="99">
        <f t="shared" si="75"/>
        <v>0</v>
      </c>
      <c r="Y110" s="100"/>
      <c r="Z110" s="76">
        <f>$B$110</f>
        <v>15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5.25" customHeight="1" x14ac:dyDescent="0.15">
      <c r="A111" s="107"/>
      <c r="B111" s="76" t="s">
        <v>39</v>
      </c>
      <c r="C111" s="125" t="s">
        <v>161</v>
      </c>
      <c r="D111" s="99"/>
      <c r="E111" s="100"/>
      <c r="F111" s="28" t="s">
        <v>39</v>
      </c>
      <c r="G111" s="124" t="s">
        <v>161</v>
      </c>
      <c r="H111" s="99"/>
      <c r="I111" s="100"/>
      <c r="J111" s="28" t="s">
        <v>39</v>
      </c>
      <c r="K111" s="124" t="s">
        <v>161</v>
      </c>
      <c r="L111" s="99"/>
      <c r="M111" s="100"/>
      <c r="N111" s="28" t="s">
        <v>39</v>
      </c>
      <c r="O111" s="124" t="s">
        <v>161</v>
      </c>
      <c r="P111" s="99"/>
      <c r="Q111" s="100"/>
      <c r="R111" s="28" t="s">
        <v>39</v>
      </c>
      <c r="S111" s="124" t="s">
        <v>161</v>
      </c>
      <c r="T111" s="99"/>
      <c r="U111" s="100"/>
      <c r="V111" s="28" t="s">
        <v>39</v>
      </c>
      <c r="W111" s="124" t="s">
        <v>161</v>
      </c>
      <c r="X111" s="99"/>
      <c r="Y111" s="100"/>
      <c r="Z111" s="28" t="s">
        <v>39</v>
      </c>
      <c r="AA111" s="124" t="s">
        <v>161</v>
      </c>
      <c r="AB111" s="99"/>
      <c r="AC111" s="87"/>
      <c r="AD111" s="23"/>
    </row>
    <row r="112" spans="1:30" ht="30" customHeight="1" x14ac:dyDescent="0.15">
      <c r="A112" s="107" t="s">
        <v>160</v>
      </c>
      <c r="B112" s="76">
        <f>42+180+150+151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15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15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15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15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15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15">
      <c r="A118" s="33" t="s">
        <v>159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15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15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15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15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15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15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15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15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15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15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15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15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15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15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15">
      <c r="A133" s="10" t="s">
        <v>179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15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15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15">
      <c r="A136" s="10" t="s">
        <v>151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15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15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15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15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15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15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15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15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FBA404DE-4A64-4ACA-9063-3C8974DC5004}"/>
    <hyperlink ref="A4" r:id="rId2" xr:uid="{70FE011C-4972-4247-8E23-EEE24E15F700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44"/>
  <sheetViews>
    <sheetView zoomScale="110" zoomScaleNormal="110" zoomScalePageLayoutView="110" workbookViewId="0">
      <pane xSplit="1" ySplit="13" topLeftCell="B84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B108" sqref="B108:B112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3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19" t="s">
        <v>56</v>
      </c>
      <c r="B1" s="129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15">
      <c r="A2" s="118" t="s">
        <v>165</v>
      </c>
      <c r="B2" s="129"/>
      <c r="C2" s="128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15">
      <c r="A3" s="118" t="s">
        <v>166</v>
      </c>
      <c r="B3" s="129"/>
      <c r="C3" s="130"/>
      <c r="D3" s="68">
        <v>0.1666</v>
      </c>
      <c r="E3" s="69"/>
      <c r="F3" s="70">
        <f>F4*D3</f>
        <v>1.9992000000000001</v>
      </c>
      <c r="G3" s="71"/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">
      <c r="A4" s="120" t="s">
        <v>169</v>
      </c>
      <c r="B4" s="141"/>
      <c r="C4" s="141"/>
      <c r="D4" s="96"/>
      <c r="E4" s="64"/>
      <c r="F4" s="74">
        <v>12</v>
      </c>
      <c r="G4" s="71"/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118" t="s">
        <v>167</v>
      </c>
      <c r="B5" s="129"/>
      <c r="C5" s="133"/>
      <c r="D5" s="96"/>
      <c r="E5" s="64"/>
      <c r="F5" s="67"/>
      <c r="G5" s="71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15">
      <c r="A6" s="118" t="s">
        <v>168</v>
      </c>
      <c r="B6" s="129" t="str">
        <f>IF(ISBLANK('Lead PI'!B6),"",'Lead PI'!B6)</f>
        <v/>
      </c>
      <c r="C6" s="133"/>
      <c r="D6" s="72">
        <v>1</v>
      </c>
      <c r="E6" s="73"/>
      <c r="F6" s="74"/>
      <c r="G6" s="12"/>
      <c r="H6" s="72"/>
      <c r="I6" s="73"/>
      <c r="J6" s="74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">
      <c r="A7" s="118" t="s">
        <v>172</v>
      </c>
      <c r="B7" s="134" t="str">
        <f>IF(ISBLANK('Lead PI'!$B$7),"",'Lead PI'!$B$7)</f>
        <v/>
      </c>
      <c r="C7" s="132" t="s">
        <v>173</v>
      </c>
      <c r="D7" s="72"/>
      <c r="E7" s="73"/>
      <c r="F7" s="74"/>
      <c r="G7" s="12"/>
      <c r="H7" s="72"/>
      <c r="I7" s="73"/>
      <c r="J7" s="74"/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15">
      <c r="A8" s="1" t="s">
        <v>103</v>
      </c>
      <c r="B8" s="13">
        <v>0.03</v>
      </c>
      <c r="C8" s="132" t="s">
        <v>176</v>
      </c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15">
      <c r="A9" s="2" t="s">
        <v>104</v>
      </c>
      <c r="B9" s="13">
        <v>0.06</v>
      </c>
      <c r="C9" s="12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15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15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15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15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15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15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15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15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15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15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15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15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15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15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15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15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15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15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15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15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15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15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15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15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15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15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15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15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15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15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15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15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15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15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15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15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15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15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15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15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15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15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15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15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15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15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15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15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15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15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15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15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15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15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15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15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15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15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15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15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15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15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15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15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15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15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15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15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15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15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15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15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15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15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15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15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15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15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15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15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15">
      <c r="A90" s="11" t="s">
        <v>12</v>
      </c>
      <c r="B90" s="121">
        <f>'Lead PI'!B90</f>
        <v>0.25969999999999999</v>
      </c>
      <c r="C90" s="3"/>
      <c r="D90" s="99">
        <f>D27*B90</f>
        <v>0</v>
      </c>
      <c r="E90" s="100"/>
      <c r="F90" s="121">
        <f>'Lead PI'!F90</f>
        <v>0.25969999999999999</v>
      </c>
      <c r="G90" s="3"/>
      <c r="H90" s="99">
        <f>H27*F90</f>
        <v>0</v>
      </c>
      <c r="I90" s="100"/>
      <c r="J90" s="121">
        <f>'Lead PI'!J90</f>
        <v>0.25969999999999999</v>
      </c>
      <c r="K90" s="3"/>
      <c r="L90" s="99">
        <f>L27*J90</f>
        <v>0</v>
      </c>
      <c r="M90" s="100"/>
      <c r="N90" s="121">
        <f>'Lead PI'!N90</f>
        <v>0.25969999999999999</v>
      </c>
      <c r="O90" s="3"/>
      <c r="P90" s="99">
        <f>P27*N90</f>
        <v>0</v>
      </c>
      <c r="Q90" s="100"/>
      <c r="R90" s="121">
        <f>'Lead PI'!R90</f>
        <v>0.25969999999999999</v>
      </c>
      <c r="S90" s="3"/>
      <c r="T90" s="99">
        <f>T27*R90</f>
        <v>0</v>
      </c>
      <c r="U90" s="100"/>
      <c r="V90" s="121">
        <f>'Lead PI'!V90</f>
        <v>0.25969999999999999</v>
      </c>
      <c r="W90" s="3"/>
      <c r="X90" s="99">
        <f>X27*V90</f>
        <v>0</v>
      </c>
      <c r="Y90" s="100"/>
      <c r="Z90" s="121">
        <f>'Lead PI'!Z90</f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15">
      <c r="A91" s="11" t="s">
        <v>36</v>
      </c>
      <c r="B91" s="121">
        <f>'Lead PI'!B91</f>
        <v>0.39679999999999999</v>
      </c>
      <c r="C91" s="3"/>
      <c r="D91" s="99">
        <f>(D34+D47)*B91</f>
        <v>0</v>
      </c>
      <c r="E91" s="100"/>
      <c r="F91" s="121">
        <f>'Lead PI'!F91</f>
        <v>0.4022</v>
      </c>
      <c r="G91" s="3"/>
      <c r="H91" s="99">
        <f>(H34+H47)*F91</f>
        <v>0</v>
      </c>
      <c r="I91" s="100"/>
      <c r="J91" s="121">
        <f>'Lead PI'!J91</f>
        <v>0.40789999999999998</v>
      </c>
      <c r="K91" s="3"/>
      <c r="L91" s="99">
        <f>(L34+L47)*J91</f>
        <v>0</v>
      </c>
      <c r="M91" s="100"/>
      <c r="N91" s="121">
        <f>'Lead PI'!N91</f>
        <v>0.41389999999999999</v>
      </c>
      <c r="O91" s="3"/>
      <c r="P91" s="99">
        <f>(P34+P47)*N91</f>
        <v>0</v>
      </c>
      <c r="Q91" s="100"/>
      <c r="R91" s="121">
        <f>'Lead PI'!R91</f>
        <v>0.42009999999999997</v>
      </c>
      <c r="S91" s="3"/>
      <c r="T91" s="99">
        <f>(T34+T47)*R91</f>
        <v>0</v>
      </c>
      <c r="U91" s="100"/>
      <c r="V91" s="121">
        <f>'Lead PI'!V91</f>
        <v>0.42009999999999997</v>
      </c>
      <c r="W91" s="3"/>
      <c r="X91" s="99">
        <f>(X34+X47)*V91</f>
        <v>0</v>
      </c>
      <c r="Y91" s="100"/>
      <c r="Z91" s="121">
        <f>'Lead PI'!Z91</f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15">
      <c r="A92" s="11" t="s">
        <v>17</v>
      </c>
      <c r="B92" s="123">
        <f>'Lead PI'!B92</f>
        <v>0.435</v>
      </c>
      <c r="C92" s="3"/>
      <c r="D92" s="99">
        <f>D60*B92</f>
        <v>0</v>
      </c>
      <c r="E92" s="100"/>
      <c r="F92" s="123">
        <f>'Lead PI'!F92</f>
        <v>0.44230000000000003</v>
      </c>
      <c r="G92" s="3"/>
      <c r="H92" s="99">
        <f>H60*F92</f>
        <v>0</v>
      </c>
      <c r="I92" s="100"/>
      <c r="J92" s="123">
        <f>'Lead PI'!J92</f>
        <v>0.45</v>
      </c>
      <c r="K92" s="3"/>
      <c r="L92" s="99">
        <f>L60*J92</f>
        <v>0</v>
      </c>
      <c r="M92" s="100"/>
      <c r="N92" s="123">
        <f>'Lead PI'!N92</f>
        <v>0.45810000000000001</v>
      </c>
      <c r="O92" s="3"/>
      <c r="P92" s="99">
        <f>P60*N92</f>
        <v>0</v>
      </c>
      <c r="Q92" s="100"/>
      <c r="R92" s="123">
        <f>'Lead PI'!R92</f>
        <v>0.46660000000000001</v>
      </c>
      <c r="S92" s="3"/>
      <c r="T92" s="99">
        <f>T60*R92</f>
        <v>0</v>
      </c>
      <c r="U92" s="100"/>
      <c r="V92" s="123">
        <f>'Lead PI'!V92</f>
        <v>0.46660000000000001</v>
      </c>
      <c r="W92" s="3"/>
      <c r="X92" s="99">
        <f>X60*V92</f>
        <v>0</v>
      </c>
      <c r="Y92" s="100"/>
      <c r="Z92" s="123">
        <f>'Lead PI'!Z92</f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15">
      <c r="A93" s="11" t="s">
        <v>21</v>
      </c>
      <c r="B93" s="121">
        <f>'Lead PI'!B93</f>
        <v>0.26</v>
      </c>
      <c r="C93" s="3"/>
      <c r="D93" s="99">
        <f>D73*B93</f>
        <v>0</v>
      </c>
      <c r="E93" s="100"/>
      <c r="F93" s="121">
        <f>'Lead PI'!F93</f>
        <v>0.26200000000000001</v>
      </c>
      <c r="G93" s="3"/>
      <c r="H93" s="99">
        <f>H73*F93</f>
        <v>0</v>
      </c>
      <c r="I93" s="100"/>
      <c r="J93" s="121">
        <f>'Lead PI'!J93</f>
        <v>0.26400000000000001</v>
      </c>
      <c r="K93" s="3"/>
      <c r="L93" s="99">
        <f>L73*J93</f>
        <v>0</v>
      </c>
      <c r="M93" s="100"/>
      <c r="N93" s="121">
        <f>'Lead PI'!N93</f>
        <v>0.26600000000000001</v>
      </c>
      <c r="O93" s="3"/>
      <c r="P93" s="99">
        <f>P73*N93</f>
        <v>0</v>
      </c>
      <c r="Q93" s="100"/>
      <c r="R93" s="121">
        <f>'Lead PI'!R93</f>
        <v>0.26800000000000002</v>
      </c>
      <c r="S93" s="3"/>
      <c r="T93" s="99">
        <f>T73*R93</f>
        <v>0</v>
      </c>
      <c r="U93" s="100"/>
      <c r="V93" s="121">
        <f>'Lead PI'!V93</f>
        <v>0.26800000000000002</v>
      </c>
      <c r="W93" s="3"/>
      <c r="X93" s="99">
        <f>X73*V93</f>
        <v>0</v>
      </c>
      <c r="Y93" s="100"/>
      <c r="Z93" s="121">
        <f>'Lead PI'!Z93</f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15">
      <c r="A94" s="11" t="s">
        <v>37</v>
      </c>
      <c r="B94" s="4">
        <f>'Lead PI'!B94</f>
        <v>0.01</v>
      </c>
      <c r="C94" s="3"/>
      <c r="D94" s="99">
        <f>(D75+D80)*B94</f>
        <v>0</v>
      </c>
      <c r="E94" s="100"/>
      <c r="F94" s="4">
        <f>'Lead PI'!F94</f>
        <v>0.01</v>
      </c>
      <c r="G94" s="3"/>
      <c r="H94" s="99">
        <f>(H75+H80)*F94</f>
        <v>0</v>
      </c>
      <c r="I94" s="100"/>
      <c r="J94" s="4">
        <f>'Lead PI'!J94</f>
        <v>0.01</v>
      </c>
      <c r="K94" s="3"/>
      <c r="L94" s="99">
        <f>(L75+L80)*J94</f>
        <v>0</v>
      </c>
      <c r="M94" s="100"/>
      <c r="N94" s="4">
        <f>'Lead PI'!N94</f>
        <v>0.01</v>
      </c>
      <c r="O94" s="3"/>
      <c r="P94" s="99">
        <f>(P75+P80)*N94</f>
        <v>0</v>
      </c>
      <c r="Q94" s="100"/>
      <c r="R94" s="4">
        <f>'Lead PI'!R94</f>
        <v>0.01</v>
      </c>
      <c r="S94" s="3"/>
      <c r="T94" s="99">
        <f>(T75+T80)*R94</f>
        <v>0</v>
      </c>
      <c r="U94" s="100"/>
      <c r="V94" s="4">
        <f>'Lead PI'!V94</f>
        <v>0.01</v>
      </c>
      <c r="W94" s="3"/>
      <c r="X94" s="99">
        <f>(X75+X80)*V94</f>
        <v>0</v>
      </c>
      <c r="Y94" s="100"/>
      <c r="Z94" s="4">
        <f>'Lead PI'!Z94</f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15">
      <c r="A95" s="11" t="s">
        <v>132</v>
      </c>
      <c r="B95" s="122">
        <f>'Lead PI'!B95</f>
        <v>7.8200000000000006E-2</v>
      </c>
      <c r="C95" s="3"/>
      <c r="D95" s="99">
        <f>(D76+D81)*B95</f>
        <v>0</v>
      </c>
      <c r="E95" s="100"/>
      <c r="F95" s="122">
        <f>'Lead PI'!F95</f>
        <v>7.8200000000000006E-2</v>
      </c>
      <c r="G95" s="3"/>
      <c r="H95" s="99">
        <f>(H76+H81)*F95</f>
        <v>0</v>
      </c>
      <c r="I95" s="100"/>
      <c r="J95" s="122">
        <f>'Lead PI'!J95</f>
        <v>7.8200000000000006E-2</v>
      </c>
      <c r="K95" s="3"/>
      <c r="L95" s="99">
        <f>(L76+L81)*J95</f>
        <v>0</v>
      </c>
      <c r="M95" s="100"/>
      <c r="N95" s="122">
        <f>'Lead PI'!N95</f>
        <v>7.8200000000000006E-2</v>
      </c>
      <c r="O95" s="3"/>
      <c r="P95" s="99">
        <f>(P76+P81)*N95</f>
        <v>0</v>
      </c>
      <c r="Q95" s="100"/>
      <c r="R95" s="122">
        <f>'Lead PI'!R95</f>
        <v>7.8200000000000006E-2</v>
      </c>
      <c r="S95" s="3"/>
      <c r="T95" s="99">
        <f>(T76+T81)*R95</f>
        <v>0</v>
      </c>
      <c r="U95" s="100"/>
      <c r="V95" s="122">
        <f>'Lead PI'!V95</f>
        <v>7.8200000000000006E-2</v>
      </c>
      <c r="W95" s="3"/>
      <c r="X95" s="99">
        <f>(X76+X81)*V95</f>
        <v>0</v>
      </c>
      <c r="Y95" s="100"/>
      <c r="Z95" s="122">
        <f>'Lead PI'!Z95</f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15">
      <c r="A96" s="11" t="s">
        <v>77</v>
      </c>
      <c r="B96" s="121">
        <f>'Lead PI'!B96</f>
        <v>7.8200000000000006E-2</v>
      </c>
      <c r="C96" s="3"/>
      <c r="D96" s="99">
        <f>D88*B96</f>
        <v>0</v>
      </c>
      <c r="E96" s="100"/>
      <c r="F96" s="121">
        <f>'Lead PI'!F96</f>
        <v>7.8200000000000006E-2</v>
      </c>
      <c r="G96" s="3"/>
      <c r="H96" s="99">
        <f>H88*F96</f>
        <v>0</v>
      </c>
      <c r="I96" s="100"/>
      <c r="J96" s="121">
        <f>'Lead PI'!J96</f>
        <v>7.8200000000000006E-2</v>
      </c>
      <c r="K96" s="3"/>
      <c r="L96" s="99">
        <f>L88*J96</f>
        <v>0</v>
      </c>
      <c r="M96" s="100"/>
      <c r="N96" s="121">
        <f>'Lead PI'!N96</f>
        <v>7.8200000000000006E-2</v>
      </c>
      <c r="O96" s="3"/>
      <c r="P96" s="99">
        <f>P88*N96</f>
        <v>0</v>
      </c>
      <c r="Q96" s="100"/>
      <c r="R96" s="121">
        <f>'Lead PI'!R96</f>
        <v>7.8200000000000006E-2</v>
      </c>
      <c r="S96" s="3"/>
      <c r="T96" s="99">
        <f>T88*R96</f>
        <v>0</v>
      </c>
      <c r="U96" s="100"/>
      <c r="V96" s="121">
        <f>'Lead PI'!V96</f>
        <v>7.8200000000000006E-2</v>
      </c>
      <c r="W96" s="3"/>
      <c r="X96" s="99">
        <f>X88*V96</f>
        <v>0</v>
      </c>
      <c r="Y96" s="100"/>
      <c r="Z96" s="121">
        <f>'Lead PI'!Z96</f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15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15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15">
      <c r="A99" s="11" t="s">
        <v>40</v>
      </c>
      <c r="B99" s="29"/>
      <c r="C99" s="7">
        <f>'Lead PI'!C99</f>
        <v>1859</v>
      </c>
      <c r="D99" s="99">
        <f>B99*C99</f>
        <v>0</v>
      </c>
      <c r="E99" s="100"/>
      <c r="F99" s="29"/>
      <c r="G99" s="7">
        <f>'Lead PI'!G99</f>
        <v>2138</v>
      </c>
      <c r="H99" s="99">
        <f>F99*G99</f>
        <v>0</v>
      </c>
      <c r="I99" s="100"/>
      <c r="J99" s="29"/>
      <c r="K99" s="7">
        <f>'Lead PI'!K99</f>
        <v>2458</v>
      </c>
      <c r="L99" s="99">
        <f>J99*K99</f>
        <v>0</v>
      </c>
      <c r="M99" s="100"/>
      <c r="N99" s="29"/>
      <c r="O99" s="7">
        <f>'Lead PI'!O99</f>
        <v>2827</v>
      </c>
      <c r="P99" s="99">
        <f>N99*O99</f>
        <v>0</v>
      </c>
      <c r="Q99" s="100"/>
      <c r="R99" s="29"/>
      <c r="S99" s="7">
        <f>'Lead PI'!S99</f>
        <v>3251</v>
      </c>
      <c r="T99" s="99">
        <f>R99*S99</f>
        <v>0</v>
      </c>
      <c r="U99" s="100"/>
      <c r="V99" s="29"/>
      <c r="W99" s="7">
        <f>'Lead PI'!W99</f>
        <v>3251</v>
      </c>
      <c r="X99" s="99">
        <f>V99*W99</f>
        <v>0</v>
      </c>
      <c r="Y99" s="100"/>
      <c r="Z99" s="29"/>
      <c r="AA99" s="7">
        <f>'Lead PI'!AA99</f>
        <v>3251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15">
      <c r="A100" s="11" t="s">
        <v>41</v>
      </c>
      <c r="B100" s="29"/>
      <c r="C100" s="7">
        <f>'Lead PI'!C100</f>
        <v>2602</v>
      </c>
      <c r="D100" s="99">
        <f>B100*C100</f>
        <v>0</v>
      </c>
      <c r="E100" s="100"/>
      <c r="F100" s="29"/>
      <c r="G100" s="7">
        <f>'Lead PI'!G100</f>
        <v>2993</v>
      </c>
      <c r="H100" s="99">
        <f>F100*G100</f>
        <v>0</v>
      </c>
      <c r="I100" s="100"/>
      <c r="J100" s="29"/>
      <c r="K100" s="7">
        <f>'Lead PI'!K100</f>
        <v>3442</v>
      </c>
      <c r="L100" s="99">
        <f>J100*K100</f>
        <v>0</v>
      </c>
      <c r="M100" s="100"/>
      <c r="N100" s="29"/>
      <c r="O100" s="7">
        <f>'Lead PI'!O100</f>
        <v>3958</v>
      </c>
      <c r="P100" s="99">
        <f>N100*O100</f>
        <v>0</v>
      </c>
      <c r="Q100" s="100"/>
      <c r="R100" s="29"/>
      <c r="S100" s="7">
        <f>'Lead PI'!S100</f>
        <v>4552</v>
      </c>
      <c r="T100" s="99">
        <f>R100*S100</f>
        <v>0</v>
      </c>
      <c r="U100" s="100"/>
      <c r="V100" s="29"/>
      <c r="W100" s="7">
        <f>'Lead PI'!W100</f>
        <v>4552</v>
      </c>
      <c r="X100" s="99">
        <f>V100*W100</f>
        <v>0</v>
      </c>
      <c r="Y100" s="100"/>
      <c r="Z100" s="29"/>
      <c r="AA100" s="7">
        <f>'Lead PI'!AA100</f>
        <v>4552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15">
      <c r="A101" s="11" t="s">
        <v>130</v>
      </c>
      <c r="B101" s="29"/>
      <c r="C101" s="7">
        <f>'Lead PI'!C101</f>
        <v>1115</v>
      </c>
      <c r="D101" s="99">
        <f>B101*C101</f>
        <v>0</v>
      </c>
      <c r="E101" s="100"/>
      <c r="F101" s="29"/>
      <c r="G101" s="7">
        <f>'Lead PI'!G101</f>
        <v>1283</v>
      </c>
      <c r="H101" s="99">
        <f>F101*G101</f>
        <v>0</v>
      </c>
      <c r="I101" s="100"/>
      <c r="J101" s="29"/>
      <c r="K101" s="7">
        <f>'Lead PI'!K101</f>
        <v>1475</v>
      </c>
      <c r="L101" s="99">
        <f>J101*K101</f>
        <v>0</v>
      </c>
      <c r="M101" s="100"/>
      <c r="N101" s="29"/>
      <c r="O101" s="7">
        <f>'Lead PI'!O101</f>
        <v>1696</v>
      </c>
      <c r="P101" s="99">
        <f>N101*O101</f>
        <v>0</v>
      </c>
      <c r="Q101" s="100"/>
      <c r="R101" s="29"/>
      <c r="S101" s="7">
        <f>'Lead PI'!S101</f>
        <v>1951</v>
      </c>
      <c r="T101" s="99">
        <f>R101*S101</f>
        <v>0</v>
      </c>
      <c r="U101" s="100"/>
      <c r="V101" s="29"/>
      <c r="W101" s="7">
        <f>'Lead PI'!W101</f>
        <v>1951</v>
      </c>
      <c r="X101" s="99">
        <f>V101*W101</f>
        <v>0</v>
      </c>
      <c r="Y101" s="100"/>
      <c r="Z101" s="29"/>
      <c r="AA101" s="7">
        <f>'Lead PI'!AA101</f>
        <v>1951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15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15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15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15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15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">
      <c r="A107" s="120" t="s">
        <v>158</v>
      </c>
      <c r="B107" s="9" t="s">
        <v>162</v>
      </c>
      <c r="C107" s="3" t="s">
        <v>164</v>
      </c>
      <c r="D107" s="14"/>
      <c r="E107" s="51"/>
      <c r="F107" s="9" t="s">
        <v>162</v>
      </c>
      <c r="G107" s="3" t="s">
        <v>164</v>
      </c>
      <c r="H107" s="14"/>
      <c r="I107" s="51"/>
      <c r="J107" s="9" t="s">
        <v>162</v>
      </c>
      <c r="K107" s="3" t="s">
        <v>164</v>
      </c>
      <c r="L107" s="14"/>
      <c r="M107" s="51"/>
      <c r="N107" s="9" t="s">
        <v>162</v>
      </c>
      <c r="O107" s="3" t="s">
        <v>164</v>
      </c>
      <c r="P107" s="14"/>
      <c r="Q107" s="51"/>
      <c r="R107" s="9" t="s">
        <v>162</v>
      </c>
      <c r="S107" s="3" t="s">
        <v>164</v>
      </c>
      <c r="T107" s="14"/>
      <c r="U107" s="51"/>
      <c r="V107" s="9" t="s">
        <v>162</v>
      </c>
      <c r="W107" s="3" t="s">
        <v>164</v>
      </c>
      <c r="X107" s="14"/>
      <c r="Y107" s="51"/>
      <c r="Z107" s="9" t="s">
        <v>162</v>
      </c>
      <c r="AA107" s="3" t="s">
        <v>164</v>
      </c>
      <c r="AB107" s="14"/>
      <c r="AC107" s="51"/>
      <c r="AD107" s="14"/>
    </row>
    <row r="108" spans="1:30" ht="12" customHeight="1" x14ac:dyDescent="0.15">
      <c r="A108" s="25" t="s">
        <v>163</v>
      </c>
      <c r="B108" s="28"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" customHeight="1" x14ac:dyDescent="0.15">
      <c r="A109" s="77" t="s">
        <v>170</v>
      </c>
      <c r="B109" s="127">
        <v>106.32</v>
      </c>
      <c r="C109" s="29"/>
      <c r="D109" s="99">
        <f t="shared" si="70"/>
        <v>0</v>
      </c>
      <c r="E109" s="100"/>
      <c r="F109" s="76">
        <f>B109*(1+$B$9)</f>
        <v>112.6992</v>
      </c>
      <c r="G109" s="29"/>
      <c r="H109" s="99">
        <f t="shared" si="71"/>
        <v>0</v>
      </c>
      <c r="I109" s="100"/>
      <c r="J109" s="76">
        <f>F109*(1+$B$9)</f>
        <v>119.46115200000001</v>
      </c>
      <c r="K109" s="29"/>
      <c r="L109" s="99">
        <f t="shared" si="72"/>
        <v>0</v>
      </c>
      <c r="M109" s="100"/>
      <c r="N109" s="76">
        <f>J109*(1+$B$9)</f>
        <v>126.62882112000003</v>
      </c>
      <c r="O109" s="29"/>
      <c r="P109" s="99">
        <f t="shared" si="73"/>
        <v>0</v>
      </c>
      <c r="Q109" s="100"/>
      <c r="R109" s="76">
        <f>N109*(1+$B$9)</f>
        <v>134.22655038720004</v>
      </c>
      <c r="S109" s="29"/>
      <c r="T109" s="99">
        <f t="shared" si="74"/>
        <v>0</v>
      </c>
      <c r="U109" s="100"/>
      <c r="V109" s="76">
        <f>R109*(1+$B$9)</f>
        <v>142.28014341043203</v>
      </c>
      <c r="W109" s="29"/>
      <c r="X109" s="99">
        <f t="shared" si="75"/>
        <v>0</v>
      </c>
      <c r="Y109" s="100"/>
      <c r="Z109" s="76">
        <f>V109*(1+$B$9)</f>
        <v>150.81695201505795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25" customHeight="1" x14ac:dyDescent="0.15">
      <c r="A110" s="84" t="s">
        <v>177</v>
      </c>
      <c r="B110" s="127">
        <v>15</v>
      </c>
      <c r="C110" s="29"/>
      <c r="D110" s="99">
        <f t="shared" si="70"/>
        <v>0</v>
      </c>
      <c r="E110" s="100"/>
      <c r="F110" s="76">
        <f>$B$110</f>
        <v>15</v>
      </c>
      <c r="G110" s="29"/>
      <c r="H110" s="99">
        <f t="shared" si="71"/>
        <v>0</v>
      </c>
      <c r="I110" s="100"/>
      <c r="J110" s="76">
        <f>$B$110</f>
        <v>15</v>
      </c>
      <c r="K110" s="29"/>
      <c r="L110" s="99">
        <f t="shared" si="72"/>
        <v>0</v>
      </c>
      <c r="M110" s="100"/>
      <c r="N110" s="76">
        <f>$B$110</f>
        <v>15</v>
      </c>
      <c r="O110" s="29"/>
      <c r="P110" s="99">
        <f t="shared" si="73"/>
        <v>0</v>
      </c>
      <c r="Q110" s="100"/>
      <c r="R110" s="76">
        <f>$B$110</f>
        <v>15</v>
      </c>
      <c r="S110" s="29"/>
      <c r="T110" s="99">
        <f t="shared" si="74"/>
        <v>0</v>
      </c>
      <c r="U110" s="100"/>
      <c r="V110" s="76">
        <f>$B$110</f>
        <v>15</v>
      </c>
      <c r="W110" s="29"/>
      <c r="X110" s="99">
        <f t="shared" si="75"/>
        <v>0</v>
      </c>
      <c r="Y110" s="100"/>
      <c r="Z110" s="76">
        <f>$B$110</f>
        <v>15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3.25" customHeight="1" x14ac:dyDescent="0.15">
      <c r="A111" s="107"/>
      <c r="B111" s="76" t="s">
        <v>39</v>
      </c>
      <c r="C111" s="124" t="s">
        <v>161</v>
      </c>
      <c r="D111" s="99"/>
      <c r="E111" s="100"/>
      <c r="F111" s="28" t="s">
        <v>39</v>
      </c>
      <c r="G111" s="124" t="s">
        <v>161</v>
      </c>
      <c r="H111" s="99"/>
      <c r="I111" s="100"/>
      <c r="J111" s="28" t="s">
        <v>39</v>
      </c>
      <c r="K111" s="124" t="s">
        <v>161</v>
      </c>
      <c r="L111" s="99"/>
      <c r="M111" s="100"/>
      <c r="N111" s="28" t="s">
        <v>39</v>
      </c>
      <c r="O111" s="124" t="s">
        <v>161</v>
      </c>
      <c r="P111" s="99"/>
      <c r="Q111" s="100"/>
      <c r="R111" s="28" t="s">
        <v>39</v>
      </c>
      <c r="S111" s="124" t="s">
        <v>161</v>
      </c>
      <c r="T111" s="99"/>
      <c r="U111" s="100"/>
      <c r="V111" s="28" t="s">
        <v>39</v>
      </c>
      <c r="W111" s="124" t="s">
        <v>161</v>
      </c>
      <c r="X111" s="99"/>
      <c r="Y111" s="100"/>
      <c r="Z111" s="28" t="s">
        <v>39</v>
      </c>
      <c r="AA111" s="124" t="s">
        <v>161</v>
      </c>
      <c r="AB111" s="99"/>
      <c r="AC111" s="87"/>
      <c r="AD111" s="23"/>
    </row>
    <row r="112" spans="1:30" ht="30" customHeight="1" x14ac:dyDescent="0.15">
      <c r="A112" s="107" t="s">
        <v>160</v>
      </c>
      <c r="B112" s="76">
        <f>42+180+150+151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" customHeight="1" x14ac:dyDescent="0.15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15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15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15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15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15">
      <c r="A118" s="33" t="s">
        <v>159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15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15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15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15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15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15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15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15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15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15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15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15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15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15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15">
      <c r="A133" s="10" t="s">
        <v>179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15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15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15">
      <c r="A136" s="10" t="s">
        <v>151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15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15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15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15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15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15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15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15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3D81E1E6-2B80-462E-B296-016AAEFA53E2}"/>
    <hyperlink ref="A4" r:id="rId2" xr:uid="{622C2483-44BA-4CC7-83B7-E0FE8F1B40E8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44"/>
  <sheetViews>
    <sheetView zoomScale="110" zoomScaleNormal="110" zoomScalePageLayoutView="110" workbookViewId="0">
      <pane xSplit="1" ySplit="13" topLeftCell="B87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B108" sqref="B108:B112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3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19" t="s">
        <v>56</v>
      </c>
      <c r="B1" s="129" t="str">
        <f>IF(ISBLANK('Lead PI'!$B$1),"",'Lead PI'!$B$1)</f>
        <v/>
      </c>
      <c r="C1" s="119"/>
      <c r="D1" s="61" t="s">
        <v>124</v>
      </c>
      <c r="E1" s="62"/>
      <c r="F1" s="63"/>
      <c r="H1" s="61" t="s">
        <v>125</v>
      </c>
      <c r="I1" s="62"/>
      <c r="J1" s="63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7"/>
    </row>
    <row r="2" spans="1:30" ht="12.75" customHeight="1" x14ac:dyDescent="0.15">
      <c r="A2" s="118" t="s">
        <v>165</v>
      </c>
      <c r="B2" s="129"/>
      <c r="C2" s="128"/>
      <c r="D2" s="65" t="s">
        <v>126</v>
      </c>
      <c r="E2" s="64"/>
      <c r="F2" s="66" t="s">
        <v>127</v>
      </c>
      <c r="H2" s="65" t="s">
        <v>126</v>
      </c>
      <c r="I2" s="64"/>
      <c r="J2" s="66" t="s">
        <v>127</v>
      </c>
      <c r="K2" s="64"/>
      <c r="S2" s="10"/>
      <c r="T2" s="10"/>
      <c r="U2" s="10"/>
      <c r="V2" s="10"/>
      <c r="W2" s="10"/>
      <c r="X2" s="10"/>
      <c r="Y2" s="10"/>
      <c r="Z2" s="10"/>
      <c r="AA2" s="10"/>
      <c r="AB2" s="10"/>
      <c r="AC2" s="47"/>
    </row>
    <row r="3" spans="1:30" ht="12.75" customHeight="1" x14ac:dyDescent="0.15">
      <c r="A3" s="118" t="s">
        <v>166</v>
      </c>
      <c r="B3" s="129"/>
      <c r="C3" s="130"/>
      <c r="D3" s="68">
        <v>0.1666</v>
      </c>
      <c r="E3" s="69"/>
      <c r="F3" s="70">
        <f>F4*D3</f>
        <v>1.9992000000000001</v>
      </c>
      <c r="G3" s="71"/>
      <c r="H3" s="68">
        <v>0.22220000000000001</v>
      </c>
      <c r="I3" s="69"/>
      <c r="J3" s="70">
        <f>J4*H3</f>
        <v>1.9998</v>
      </c>
      <c r="K3" s="67"/>
      <c r="S3" s="12"/>
      <c r="T3" s="12"/>
      <c r="U3" s="12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2">
      <c r="A4" s="120" t="s">
        <v>169</v>
      </c>
      <c r="B4" s="141"/>
      <c r="C4" s="141"/>
      <c r="D4" s="96"/>
      <c r="E4" s="64"/>
      <c r="F4" s="74">
        <v>12</v>
      </c>
      <c r="G4" s="71"/>
      <c r="H4" s="96"/>
      <c r="I4" s="64"/>
      <c r="J4" s="74">
        <v>9</v>
      </c>
      <c r="K4" s="67"/>
      <c r="S4" s="12"/>
      <c r="T4" s="12"/>
      <c r="U4" s="12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118" t="s">
        <v>167</v>
      </c>
      <c r="B5" s="129"/>
      <c r="C5" s="133"/>
      <c r="D5" s="96"/>
      <c r="E5" s="64"/>
      <c r="F5" s="67"/>
      <c r="G5" s="71"/>
      <c r="H5" s="96"/>
      <c r="I5" s="64"/>
      <c r="J5" s="67"/>
      <c r="K5" s="67"/>
      <c r="S5" s="12"/>
      <c r="T5" s="12"/>
      <c r="U5" s="12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15">
      <c r="A6" s="118" t="s">
        <v>168</v>
      </c>
      <c r="B6" s="129" t="str">
        <f>IF(ISBLANK('Lead PI'!B6),"",'Lead PI'!B6)</f>
        <v/>
      </c>
      <c r="C6" s="133"/>
      <c r="K6" s="67"/>
      <c r="S6" s="12"/>
      <c r="T6" s="12"/>
      <c r="U6" s="12"/>
      <c r="V6" s="12"/>
      <c r="W6" s="12"/>
      <c r="X6" s="12"/>
      <c r="Y6" s="48"/>
      <c r="Z6" s="12"/>
      <c r="AA6" s="12"/>
      <c r="AB6" s="12"/>
      <c r="AC6" s="48"/>
    </row>
    <row r="7" spans="1:30" ht="12.75" customHeight="1" x14ac:dyDescent="0.2">
      <c r="A7" s="118" t="s">
        <v>172</v>
      </c>
      <c r="B7" s="134" t="str">
        <f>IF(ISBLANK('Lead PI'!$B$7),"",'Lead PI'!$B$7)</f>
        <v/>
      </c>
      <c r="C7" s="132" t="s">
        <v>173</v>
      </c>
      <c r="K7" s="67"/>
      <c r="S7" s="12"/>
      <c r="T7" s="12"/>
      <c r="U7" s="12"/>
      <c r="V7" s="12"/>
      <c r="W7" s="12"/>
      <c r="X7" s="12"/>
      <c r="Y7" s="48"/>
      <c r="Z7" s="12"/>
      <c r="AA7" s="12"/>
      <c r="AB7" s="12"/>
      <c r="AC7" s="48"/>
    </row>
    <row r="8" spans="1:30" ht="12.75" customHeight="1" x14ac:dyDescent="0.15">
      <c r="A8" s="1" t="s">
        <v>103</v>
      </c>
      <c r="B8" s="13">
        <v>0.03</v>
      </c>
      <c r="C8" s="132" t="s">
        <v>176</v>
      </c>
      <c r="D8" s="72"/>
      <c r="E8" s="73"/>
      <c r="F8" s="74"/>
      <c r="G8" s="12"/>
      <c r="H8" s="72"/>
      <c r="I8" s="73"/>
      <c r="J8" s="74"/>
      <c r="K8" s="12"/>
      <c r="L8" s="12"/>
      <c r="M8" s="48"/>
      <c r="N8" s="12"/>
      <c r="O8" s="12"/>
      <c r="P8" s="12"/>
      <c r="Q8" s="48"/>
      <c r="R8" s="12"/>
      <c r="S8" s="12"/>
      <c r="T8" s="12"/>
      <c r="U8" s="48"/>
      <c r="V8" s="12"/>
      <c r="W8" s="12"/>
      <c r="X8" s="12"/>
      <c r="Y8" s="48"/>
      <c r="Z8" s="12"/>
      <c r="AA8" s="12"/>
      <c r="AB8" s="12"/>
      <c r="AC8" s="48"/>
    </row>
    <row r="9" spans="1:30" ht="12.75" customHeight="1" x14ac:dyDescent="0.15">
      <c r="A9" s="2" t="s">
        <v>104</v>
      </c>
      <c r="B9" s="13">
        <v>0.06</v>
      </c>
      <c r="C9" s="12"/>
      <c r="D9" s="72"/>
      <c r="E9" s="73"/>
      <c r="F9" s="74"/>
      <c r="G9" s="12"/>
      <c r="H9" s="72"/>
      <c r="I9" s="73"/>
      <c r="J9" s="74"/>
      <c r="K9" s="12"/>
      <c r="L9" s="12"/>
      <c r="M9" s="48"/>
      <c r="N9" s="12"/>
      <c r="O9" s="12"/>
      <c r="P9" s="12"/>
      <c r="Q9" s="48"/>
      <c r="R9" s="12"/>
      <c r="S9" s="12"/>
      <c r="T9" s="12"/>
      <c r="U9" s="48"/>
      <c r="V9" s="12"/>
      <c r="W9" s="12"/>
      <c r="X9" s="12"/>
      <c r="Y9" s="48"/>
      <c r="Z9" s="12"/>
      <c r="AA9" s="12"/>
      <c r="AB9" s="12"/>
      <c r="AC9" s="48"/>
    </row>
    <row r="10" spans="1:30" ht="12.75" customHeight="1" x14ac:dyDescent="0.15">
      <c r="C10" s="3" t="str">
        <f>'Lead PI'!C10</f>
        <v>FY26</v>
      </c>
      <c r="D10" s="3"/>
      <c r="E10" s="49"/>
      <c r="G10" s="3" t="str">
        <f>'Lead PI'!G10</f>
        <v>FY27</v>
      </c>
      <c r="H10" s="3"/>
      <c r="I10" s="49"/>
      <c r="K10" s="3" t="str">
        <f>'Lead PI'!K10</f>
        <v>FY28</v>
      </c>
      <c r="L10" s="3"/>
      <c r="M10" s="49"/>
      <c r="O10" s="3" t="str">
        <f>'Lead PI'!O10</f>
        <v>FY29</v>
      </c>
      <c r="P10" s="3"/>
      <c r="Q10" s="49"/>
      <c r="S10" s="3" t="str">
        <f>'Lead PI'!S10</f>
        <v>FY30</v>
      </c>
      <c r="T10" s="3"/>
      <c r="U10" s="49"/>
      <c r="W10" s="3" t="str">
        <f>'Lead PI'!W10</f>
        <v>FY31</v>
      </c>
      <c r="X10" s="3"/>
      <c r="Y10" s="49"/>
      <c r="AA10" s="3" t="str">
        <f>'Lead PI'!AA10</f>
        <v>FY32</v>
      </c>
      <c r="AB10" s="3"/>
      <c r="AC10" s="49"/>
      <c r="AD10" s="3" t="s">
        <v>7</v>
      </c>
    </row>
    <row r="11" spans="1:30" ht="12.75" customHeight="1" x14ac:dyDescent="0.15">
      <c r="B11" s="18" t="s">
        <v>8</v>
      </c>
      <c r="C11" s="19">
        <f>'Lead PI'!C11</f>
        <v>0</v>
      </c>
      <c r="D11" s="18"/>
      <c r="E11" s="49"/>
      <c r="F11" s="18" t="s">
        <v>8</v>
      </c>
      <c r="G11" s="19">
        <f>'Lead PI'!G11</f>
        <v>0</v>
      </c>
      <c r="H11" s="18"/>
      <c r="I11" s="49"/>
      <c r="J11" s="18" t="s">
        <v>8</v>
      </c>
      <c r="K11" s="19">
        <f>'Lead PI'!K11</f>
        <v>0</v>
      </c>
      <c r="L11" s="18"/>
      <c r="M11" s="49"/>
      <c r="N11" s="18" t="s">
        <v>8</v>
      </c>
      <c r="O11" s="19">
        <f>'Lead PI'!O11</f>
        <v>0</v>
      </c>
      <c r="P11" s="18"/>
      <c r="Q11" s="49"/>
      <c r="R11" s="18" t="s">
        <v>8</v>
      </c>
      <c r="S11" s="19">
        <f>'Lead PI'!S11</f>
        <v>0</v>
      </c>
      <c r="T11" s="18"/>
      <c r="U11" s="49"/>
      <c r="V11" s="18" t="s">
        <v>8</v>
      </c>
      <c r="W11" s="19">
        <f>'Lead PI'!W11</f>
        <v>0</v>
      </c>
      <c r="X11" s="18"/>
      <c r="Y11" s="49"/>
      <c r="Z11" s="18" t="s">
        <v>8</v>
      </c>
      <c r="AA11" s="19">
        <f>'Lead PI'!AA11</f>
        <v>0</v>
      </c>
      <c r="AB11" s="18"/>
      <c r="AC11" s="85"/>
      <c r="AD11" s="20"/>
    </row>
    <row r="12" spans="1:30" ht="12.75" customHeight="1" x14ac:dyDescent="0.15">
      <c r="B12" s="18" t="s">
        <v>9</v>
      </c>
      <c r="C12" s="19">
        <f>'Lead PI'!C12</f>
        <v>0</v>
      </c>
      <c r="D12" s="18"/>
      <c r="E12" s="49"/>
      <c r="F12" s="18" t="s">
        <v>9</v>
      </c>
      <c r="G12" s="19">
        <f>'Lead PI'!G12</f>
        <v>0</v>
      </c>
      <c r="H12" s="18"/>
      <c r="I12" s="49"/>
      <c r="J12" s="18" t="s">
        <v>9</v>
      </c>
      <c r="K12" s="19">
        <f>'Lead PI'!K12</f>
        <v>0</v>
      </c>
      <c r="L12" s="18"/>
      <c r="M12" s="49"/>
      <c r="N12" s="18" t="s">
        <v>9</v>
      </c>
      <c r="O12" s="19">
        <f>'Lead PI'!O12</f>
        <v>0</v>
      </c>
      <c r="P12" s="18"/>
      <c r="Q12" s="49"/>
      <c r="R12" s="18" t="s">
        <v>9</v>
      </c>
      <c r="S12" s="19">
        <f>'Lead PI'!S12</f>
        <v>0</v>
      </c>
      <c r="T12" s="18"/>
      <c r="U12" s="49"/>
      <c r="V12" s="18" t="s">
        <v>9</v>
      </c>
      <c r="W12" s="19">
        <f>'Lead PI'!W12</f>
        <v>0</v>
      </c>
      <c r="X12" s="18"/>
      <c r="Y12" s="49"/>
      <c r="Z12" s="18" t="s">
        <v>9</v>
      </c>
      <c r="AA12" s="19">
        <f>'Lead PI'!AA12</f>
        <v>0</v>
      </c>
      <c r="AB12" s="18"/>
      <c r="AC12" s="85"/>
      <c r="AD12" s="20"/>
    </row>
    <row r="13" spans="1:30" ht="12.75" customHeight="1" x14ac:dyDescent="0.15">
      <c r="A13" s="8" t="s">
        <v>10</v>
      </c>
      <c r="B13" s="11" t="s">
        <v>11</v>
      </c>
      <c r="D13" s="3">
        <f>ROUND((C12-C11)/30,0)</f>
        <v>0</v>
      </c>
      <c r="E13" s="49"/>
      <c r="F13" s="11" t="s">
        <v>11</v>
      </c>
      <c r="H13" s="3">
        <f>ROUND((G12-G11)/30,0)</f>
        <v>0</v>
      </c>
      <c r="I13" s="49"/>
      <c r="J13" s="11" t="s">
        <v>11</v>
      </c>
      <c r="L13" s="3">
        <f>ROUND((K12-K11)/30,0)</f>
        <v>0</v>
      </c>
      <c r="M13" s="49"/>
      <c r="N13" s="11" t="s">
        <v>11</v>
      </c>
      <c r="P13" s="3">
        <f>ROUND((O12-O11)/30,0)</f>
        <v>0</v>
      </c>
      <c r="Q13" s="49"/>
      <c r="R13" s="11" t="s">
        <v>11</v>
      </c>
      <c r="T13" s="3">
        <f>ROUND((S12-S11)/30,0)</f>
        <v>0</v>
      </c>
      <c r="U13" s="49"/>
      <c r="V13" s="11" t="s">
        <v>11</v>
      </c>
      <c r="X13" s="3">
        <f>ROUND((W12-W11)/30,0)</f>
        <v>0</v>
      </c>
      <c r="Y13" s="49"/>
      <c r="Z13" s="11" t="s">
        <v>11</v>
      </c>
      <c r="AB13" s="3">
        <f>ROUND((AA12-AA11)/30,0)</f>
        <v>0</v>
      </c>
      <c r="AC13" s="49"/>
      <c r="AD13" s="3">
        <f>ROUND((D13+H13+L13+P13+T13+X13+AB13),0)</f>
        <v>0</v>
      </c>
    </row>
    <row r="14" spans="1:30" ht="12.75" customHeight="1" x14ac:dyDescent="0.15">
      <c r="A14" s="25" t="s">
        <v>105</v>
      </c>
      <c r="E14" s="50"/>
      <c r="I14" s="50"/>
      <c r="M14" s="50"/>
      <c r="Q14" s="50"/>
      <c r="U14" s="50"/>
      <c r="Y14" s="50"/>
      <c r="AD14" s="15"/>
    </row>
    <row r="15" spans="1:30" ht="12.75" customHeight="1" x14ac:dyDescent="0.15">
      <c r="A15" s="8" t="s">
        <v>106</v>
      </c>
      <c r="B15" s="8" t="s">
        <v>13</v>
      </c>
      <c r="C15" s="8" t="s">
        <v>16</v>
      </c>
      <c r="D15" s="8" t="s">
        <v>14</v>
      </c>
      <c r="E15" s="50"/>
      <c r="F15" s="8" t="s">
        <v>13</v>
      </c>
      <c r="G15" s="8" t="s">
        <v>16</v>
      </c>
      <c r="H15" s="8" t="s">
        <v>14</v>
      </c>
      <c r="I15" s="50"/>
      <c r="J15" s="8" t="s">
        <v>13</v>
      </c>
      <c r="K15" s="8" t="s">
        <v>16</v>
      </c>
      <c r="L15" s="8" t="s">
        <v>14</v>
      </c>
      <c r="M15" s="50"/>
      <c r="N15" s="8" t="s">
        <v>13</v>
      </c>
      <c r="O15" s="8" t="s">
        <v>16</v>
      </c>
      <c r="P15" s="8" t="s">
        <v>14</v>
      </c>
      <c r="Q15" s="50"/>
      <c r="R15" s="8" t="s">
        <v>13</v>
      </c>
      <c r="S15" s="8" t="s">
        <v>16</v>
      </c>
      <c r="T15" s="8" t="s">
        <v>14</v>
      </c>
      <c r="U15" s="50"/>
      <c r="V15" s="8" t="s">
        <v>13</v>
      </c>
      <c r="W15" s="8" t="s">
        <v>16</v>
      </c>
      <c r="X15" s="8" t="s">
        <v>14</v>
      </c>
      <c r="Y15" s="50"/>
      <c r="Z15" s="8" t="s">
        <v>13</v>
      </c>
      <c r="AA15" s="8" t="s">
        <v>16</v>
      </c>
      <c r="AB15" s="8" t="s">
        <v>14</v>
      </c>
      <c r="AC15" s="86"/>
      <c r="AD15" s="15"/>
    </row>
    <row r="16" spans="1:30" ht="12.75" customHeight="1" x14ac:dyDescent="0.15">
      <c r="A16" s="11" t="s">
        <v>79</v>
      </c>
      <c r="B16" s="21"/>
      <c r="C16" s="22"/>
      <c r="D16" s="23">
        <f>(B16/9)*C16</f>
        <v>0</v>
      </c>
      <c r="E16" s="50"/>
      <c r="F16" s="99">
        <f t="shared" ref="F16:F25" si="0">B16*(1+$B$8)</f>
        <v>0</v>
      </c>
      <c r="G16" s="24"/>
      <c r="H16" s="99">
        <f>(F16/9)*G16</f>
        <v>0</v>
      </c>
      <c r="I16" s="50"/>
      <c r="J16" s="99">
        <f t="shared" ref="J16:J25" si="1">F16*(1+$B$8)</f>
        <v>0</v>
      </c>
      <c r="K16" s="24"/>
      <c r="L16" s="99">
        <f>(J16/9)*K16</f>
        <v>0</v>
      </c>
      <c r="M16" s="50"/>
      <c r="N16" s="99">
        <f t="shared" ref="N16:N25" si="2">J16*(1+$B$8)</f>
        <v>0</v>
      </c>
      <c r="O16" s="24"/>
      <c r="P16" s="99">
        <f>(N16/9)*O16</f>
        <v>0</v>
      </c>
      <c r="Q16" s="50"/>
      <c r="R16" s="99">
        <f t="shared" ref="R16:R25" si="3">N16*(1+$B$8)</f>
        <v>0</v>
      </c>
      <c r="S16" s="24"/>
      <c r="T16" s="99">
        <f>(R16/9)*S16</f>
        <v>0</v>
      </c>
      <c r="U16" s="50"/>
      <c r="V16" s="99">
        <f t="shared" ref="V16:V25" si="4">R16*(1+$B$8)</f>
        <v>0</v>
      </c>
      <c r="W16" s="24"/>
      <c r="X16" s="99">
        <f>(V16/9)*W16</f>
        <v>0</v>
      </c>
      <c r="Y16" s="50"/>
      <c r="Z16" s="99">
        <f t="shared" ref="Z16:Z25" si="5">V16*(1+$B$8)</f>
        <v>0</v>
      </c>
      <c r="AA16" s="24"/>
      <c r="AB16" s="99">
        <f>(Z16/9)*AA16</f>
        <v>0</v>
      </c>
      <c r="AC16" s="87"/>
      <c r="AD16" s="23">
        <f>SUM(D16,H16,L16,P16,T16,X16,AB16)</f>
        <v>0</v>
      </c>
    </row>
    <row r="17" spans="1:30" ht="12.75" customHeight="1" x14ac:dyDescent="0.15">
      <c r="A17" s="11" t="s">
        <v>80</v>
      </c>
      <c r="B17" s="21"/>
      <c r="C17" s="24"/>
      <c r="D17" s="23">
        <f t="shared" ref="D17:D25" si="6">(B17/9)*C17</f>
        <v>0</v>
      </c>
      <c r="E17" s="50"/>
      <c r="F17" s="99">
        <f t="shared" si="0"/>
        <v>0</v>
      </c>
      <c r="G17" s="24"/>
      <c r="H17" s="99">
        <f t="shared" ref="H17:H25" si="7">(F17/9)*G17</f>
        <v>0</v>
      </c>
      <c r="I17" s="50"/>
      <c r="J17" s="99">
        <f t="shared" si="1"/>
        <v>0</v>
      </c>
      <c r="K17" s="24"/>
      <c r="L17" s="99">
        <f t="shared" ref="L17:L25" si="8">(J17/9)*K17</f>
        <v>0</v>
      </c>
      <c r="M17" s="50"/>
      <c r="N17" s="99">
        <f t="shared" si="2"/>
        <v>0</v>
      </c>
      <c r="O17" s="24"/>
      <c r="P17" s="99">
        <f t="shared" ref="P17:P25" si="9">(N17/9)*O17</f>
        <v>0</v>
      </c>
      <c r="Q17" s="50"/>
      <c r="R17" s="99">
        <f t="shared" si="3"/>
        <v>0</v>
      </c>
      <c r="S17" s="24"/>
      <c r="T17" s="99">
        <f t="shared" ref="T17:T25" si="10">(R17/9)*S17</f>
        <v>0</v>
      </c>
      <c r="U17" s="50"/>
      <c r="V17" s="99">
        <f t="shared" si="4"/>
        <v>0</v>
      </c>
      <c r="W17" s="24"/>
      <c r="X17" s="99">
        <f t="shared" ref="X17:X25" si="11">(V17/9)*W17</f>
        <v>0</v>
      </c>
      <c r="Y17" s="50"/>
      <c r="Z17" s="99">
        <f t="shared" si="5"/>
        <v>0</v>
      </c>
      <c r="AA17" s="24"/>
      <c r="AB17" s="99">
        <f t="shared" ref="AB17:AB25" si="12">(Z17/9)*AA17</f>
        <v>0</v>
      </c>
      <c r="AC17" s="87"/>
      <c r="AD17" s="23">
        <f t="shared" ref="AD17:AD25" si="13">SUM(D17,H17,L17,P17,T17,X17,AB17)</f>
        <v>0</v>
      </c>
    </row>
    <row r="18" spans="1:30" ht="12.75" customHeight="1" x14ac:dyDescent="0.15">
      <c r="A18" s="11" t="s">
        <v>81</v>
      </c>
      <c r="B18" s="21"/>
      <c r="C18" s="24"/>
      <c r="D18" s="23">
        <f t="shared" si="6"/>
        <v>0</v>
      </c>
      <c r="E18" s="51"/>
      <c r="F18" s="99">
        <f t="shared" si="0"/>
        <v>0</v>
      </c>
      <c r="G18" s="24"/>
      <c r="H18" s="99">
        <f t="shared" si="7"/>
        <v>0</v>
      </c>
      <c r="I18" s="100"/>
      <c r="J18" s="99">
        <f t="shared" si="1"/>
        <v>0</v>
      </c>
      <c r="K18" s="24"/>
      <c r="L18" s="99">
        <f t="shared" si="8"/>
        <v>0</v>
      </c>
      <c r="M18" s="100"/>
      <c r="N18" s="99">
        <f t="shared" si="2"/>
        <v>0</v>
      </c>
      <c r="O18" s="24"/>
      <c r="P18" s="99">
        <f t="shared" si="9"/>
        <v>0</v>
      </c>
      <c r="Q18" s="100"/>
      <c r="R18" s="99">
        <f t="shared" si="3"/>
        <v>0</v>
      </c>
      <c r="S18" s="24"/>
      <c r="T18" s="99">
        <f t="shared" si="10"/>
        <v>0</v>
      </c>
      <c r="U18" s="100"/>
      <c r="V18" s="99">
        <f t="shared" si="4"/>
        <v>0</v>
      </c>
      <c r="W18" s="24"/>
      <c r="X18" s="99">
        <f t="shared" si="11"/>
        <v>0</v>
      </c>
      <c r="Y18" s="100"/>
      <c r="Z18" s="99">
        <f t="shared" si="5"/>
        <v>0</v>
      </c>
      <c r="AA18" s="24"/>
      <c r="AB18" s="99">
        <f t="shared" si="12"/>
        <v>0</v>
      </c>
      <c r="AC18" s="87"/>
      <c r="AD18" s="23">
        <f t="shared" si="13"/>
        <v>0</v>
      </c>
    </row>
    <row r="19" spans="1:30" ht="12.75" customHeight="1" x14ac:dyDescent="0.15">
      <c r="A19" s="11" t="s">
        <v>82</v>
      </c>
      <c r="B19" s="21"/>
      <c r="C19" s="22"/>
      <c r="D19" s="23">
        <f t="shared" si="6"/>
        <v>0</v>
      </c>
      <c r="E19" s="51"/>
      <c r="F19" s="99">
        <f t="shared" si="0"/>
        <v>0</v>
      </c>
      <c r="G19" s="24"/>
      <c r="H19" s="99">
        <f t="shared" si="7"/>
        <v>0</v>
      </c>
      <c r="I19" s="100"/>
      <c r="J19" s="99">
        <f t="shared" si="1"/>
        <v>0</v>
      </c>
      <c r="K19" s="24"/>
      <c r="L19" s="99">
        <f t="shared" si="8"/>
        <v>0</v>
      </c>
      <c r="M19" s="100"/>
      <c r="N19" s="99">
        <f t="shared" si="2"/>
        <v>0</v>
      </c>
      <c r="O19" s="24"/>
      <c r="P19" s="99">
        <f t="shared" si="9"/>
        <v>0</v>
      </c>
      <c r="Q19" s="100"/>
      <c r="R19" s="99">
        <f t="shared" si="3"/>
        <v>0</v>
      </c>
      <c r="S19" s="24"/>
      <c r="T19" s="99">
        <f t="shared" si="10"/>
        <v>0</v>
      </c>
      <c r="U19" s="100"/>
      <c r="V19" s="99">
        <f t="shared" si="4"/>
        <v>0</v>
      </c>
      <c r="W19" s="24"/>
      <c r="X19" s="99">
        <f t="shared" si="11"/>
        <v>0</v>
      </c>
      <c r="Y19" s="100"/>
      <c r="Z19" s="99">
        <f t="shared" si="5"/>
        <v>0</v>
      </c>
      <c r="AA19" s="24"/>
      <c r="AB19" s="99">
        <f t="shared" si="12"/>
        <v>0</v>
      </c>
      <c r="AC19" s="87"/>
      <c r="AD19" s="23">
        <f t="shared" si="13"/>
        <v>0</v>
      </c>
    </row>
    <row r="20" spans="1:30" ht="12.75" customHeight="1" x14ac:dyDescent="0.15">
      <c r="A20" s="11" t="s">
        <v>83</v>
      </c>
      <c r="B20" s="21"/>
      <c r="C20" s="24"/>
      <c r="D20" s="23">
        <f t="shared" si="6"/>
        <v>0</v>
      </c>
      <c r="E20" s="51"/>
      <c r="F20" s="99">
        <f t="shared" si="0"/>
        <v>0</v>
      </c>
      <c r="G20" s="24"/>
      <c r="H20" s="99">
        <f t="shared" si="7"/>
        <v>0</v>
      </c>
      <c r="I20" s="100"/>
      <c r="J20" s="99">
        <f t="shared" si="1"/>
        <v>0</v>
      </c>
      <c r="K20" s="24"/>
      <c r="L20" s="99">
        <f t="shared" si="8"/>
        <v>0</v>
      </c>
      <c r="M20" s="100"/>
      <c r="N20" s="99">
        <f t="shared" si="2"/>
        <v>0</v>
      </c>
      <c r="O20" s="24"/>
      <c r="P20" s="99">
        <f t="shared" si="9"/>
        <v>0</v>
      </c>
      <c r="Q20" s="100"/>
      <c r="R20" s="99">
        <f t="shared" si="3"/>
        <v>0</v>
      </c>
      <c r="S20" s="24"/>
      <c r="T20" s="99">
        <f t="shared" si="10"/>
        <v>0</v>
      </c>
      <c r="U20" s="100"/>
      <c r="V20" s="99">
        <f t="shared" si="4"/>
        <v>0</v>
      </c>
      <c r="W20" s="24"/>
      <c r="X20" s="99">
        <f t="shared" si="11"/>
        <v>0</v>
      </c>
      <c r="Y20" s="100"/>
      <c r="Z20" s="99">
        <f t="shared" si="5"/>
        <v>0</v>
      </c>
      <c r="AA20" s="24"/>
      <c r="AB20" s="99">
        <f t="shared" si="12"/>
        <v>0</v>
      </c>
      <c r="AC20" s="87"/>
      <c r="AD20" s="23">
        <f t="shared" si="13"/>
        <v>0</v>
      </c>
    </row>
    <row r="21" spans="1:30" ht="12.75" customHeight="1" x14ac:dyDescent="0.15">
      <c r="A21" s="11" t="s">
        <v>84</v>
      </c>
      <c r="B21" s="21"/>
      <c r="C21" s="24"/>
      <c r="D21" s="23">
        <f t="shared" si="6"/>
        <v>0</v>
      </c>
      <c r="E21" s="51"/>
      <c r="F21" s="99">
        <f t="shared" si="0"/>
        <v>0</v>
      </c>
      <c r="G21" s="24"/>
      <c r="H21" s="99">
        <f t="shared" si="7"/>
        <v>0</v>
      </c>
      <c r="I21" s="100"/>
      <c r="J21" s="99">
        <f t="shared" si="1"/>
        <v>0</v>
      </c>
      <c r="K21" s="24"/>
      <c r="L21" s="99">
        <f t="shared" si="8"/>
        <v>0</v>
      </c>
      <c r="M21" s="100"/>
      <c r="N21" s="99">
        <f t="shared" si="2"/>
        <v>0</v>
      </c>
      <c r="O21" s="24"/>
      <c r="P21" s="99">
        <f t="shared" si="9"/>
        <v>0</v>
      </c>
      <c r="Q21" s="100"/>
      <c r="R21" s="99">
        <f t="shared" si="3"/>
        <v>0</v>
      </c>
      <c r="S21" s="24"/>
      <c r="T21" s="99">
        <f t="shared" si="10"/>
        <v>0</v>
      </c>
      <c r="U21" s="100"/>
      <c r="V21" s="99">
        <f t="shared" si="4"/>
        <v>0</v>
      </c>
      <c r="W21" s="24"/>
      <c r="X21" s="99">
        <f t="shared" si="11"/>
        <v>0</v>
      </c>
      <c r="Y21" s="100"/>
      <c r="Z21" s="99">
        <f t="shared" si="5"/>
        <v>0</v>
      </c>
      <c r="AA21" s="24"/>
      <c r="AB21" s="99">
        <f t="shared" si="12"/>
        <v>0</v>
      </c>
      <c r="AC21" s="87"/>
      <c r="AD21" s="23">
        <f t="shared" si="13"/>
        <v>0</v>
      </c>
    </row>
    <row r="22" spans="1:30" ht="12.75" customHeight="1" x14ac:dyDescent="0.15">
      <c r="A22" s="11" t="s">
        <v>85</v>
      </c>
      <c r="B22" s="21"/>
      <c r="C22" s="24"/>
      <c r="D22" s="23">
        <f t="shared" si="6"/>
        <v>0</v>
      </c>
      <c r="E22" s="51"/>
      <c r="F22" s="99">
        <f t="shared" si="0"/>
        <v>0</v>
      </c>
      <c r="G22" s="24"/>
      <c r="H22" s="99">
        <f t="shared" si="7"/>
        <v>0</v>
      </c>
      <c r="I22" s="100"/>
      <c r="J22" s="99">
        <f t="shared" si="1"/>
        <v>0</v>
      </c>
      <c r="K22" s="24"/>
      <c r="L22" s="99">
        <f t="shared" si="8"/>
        <v>0</v>
      </c>
      <c r="M22" s="100"/>
      <c r="N22" s="99">
        <f t="shared" si="2"/>
        <v>0</v>
      </c>
      <c r="O22" s="24"/>
      <c r="P22" s="99">
        <f t="shared" si="9"/>
        <v>0</v>
      </c>
      <c r="Q22" s="100"/>
      <c r="R22" s="99">
        <f t="shared" si="3"/>
        <v>0</v>
      </c>
      <c r="S22" s="24"/>
      <c r="T22" s="99">
        <f t="shared" si="10"/>
        <v>0</v>
      </c>
      <c r="U22" s="100"/>
      <c r="V22" s="99">
        <f t="shared" si="4"/>
        <v>0</v>
      </c>
      <c r="W22" s="24"/>
      <c r="X22" s="99">
        <f t="shared" si="11"/>
        <v>0</v>
      </c>
      <c r="Y22" s="100"/>
      <c r="Z22" s="99">
        <f t="shared" si="5"/>
        <v>0</v>
      </c>
      <c r="AA22" s="24"/>
      <c r="AB22" s="99">
        <f t="shared" si="12"/>
        <v>0</v>
      </c>
      <c r="AC22" s="87"/>
      <c r="AD22" s="23">
        <f t="shared" si="13"/>
        <v>0</v>
      </c>
    </row>
    <row r="23" spans="1:30" ht="12.75" customHeight="1" x14ac:dyDescent="0.15">
      <c r="A23" s="11" t="s">
        <v>86</v>
      </c>
      <c r="B23" s="21"/>
      <c r="C23" s="24"/>
      <c r="D23" s="23">
        <f t="shared" si="6"/>
        <v>0</v>
      </c>
      <c r="E23" s="51"/>
      <c r="F23" s="99">
        <f t="shared" si="0"/>
        <v>0</v>
      </c>
      <c r="G23" s="24"/>
      <c r="H23" s="99">
        <f t="shared" si="7"/>
        <v>0</v>
      </c>
      <c r="I23" s="100"/>
      <c r="J23" s="99">
        <f t="shared" si="1"/>
        <v>0</v>
      </c>
      <c r="K23" s="24"/>
      <c r="L23" s="99">
        <f t="shared" si="8"/>
        <v>0</v>
      </c>
      <c r="M23" s="100"/>
      <c r="N23" s="99">
        <f t="shared" si="2"/>
        <v>0</v>
      </c>
      <c r="O23" s="24"/>
      <c r="P23" s="99">
        <f t="shared" si="9"/>
        <v>0</v>
      </c>
      <c r="Q23" s="100"/>
      <c r="R23" s="99">
        <f t="shared" si="3"/>
        <v>0</v>
      </c>
      <c r="S23" s="24"/>
      <c r="T23" s="99">
        <f t="shared" si="10"/>
        <v>0</v>
      </c>
      <c r="U23" s="100"/>
      <c r="V23" s="99">
        <f t="shared" si="4"/>
        <v>0</v>
      </c>
      <c r="W23" s="24"/>
      <c r="X23" s="99">
        <f t="shared" si="11"/>
        <v>0</v>
      </c>
      <c r="Y23" s="100"/>
      <c r="Z23" s="99">
        <f t="shared" si="5"/>
        <v>0</v>
      </c>
      <c r="AA23" s="24"/>
      <c r="AB23" s="99">
        <f t="shared" si="12"/>
        <v>0</v>
      </c>
      <c r="AC23" s="87"/>
      <c r="AD23" s="23">
        <f t="shared" si="13"/>
        <v>0</v>
      </c>
    </row>
    <row r="24" spans="1:30" ht="12.75" customHeight="1" x14ac:dyDescent="0.15">
      <c r="A24" s="11" t="s">
        <v>87</v>
      </c>
      <c r="B24" s="21"/>
      <c r="C24" s="24"/>
      <c r="D24" s="23">
        <f t="shared" si="6"/>
        <v>0</v>
      </c>
      <c r="E24" s="51"/>
      <c r="F24" s="99">
        <f t="shared" si="0"/>
        <v>0</v>
      </c>
      <c r="G24" s="24"/>
      <c r="H24" s="99">
        <f t="shared" si="7"/>
        <v>0</v>
      </c>
      <c r="I24" s="100"/>
      <c r="J24" s="99">
        <f t="shared" si="1"/>
        <v>0</v>
      </c>
      <c r="K24" s="24"/>
      <c r="L24" s="99">
        <f t="shared" si="8"/>
        <v>0</v>
      </c>
      <c r="M24" s="100"/>
      <c r="N24" s="99">
        <f t="shared" si="2"/>
        <v>0</v>
      </c>
      <c r="O24" s="24"/>
      <c r="P24" s="99">
        <f t="shared" si="9"/>
        <v>0</v>
      </c>
      <c r="Q24" s="100"/>
      <c r="R24" s="99">
        <f t="shared" si="3"/>
        <v>0</v>
      </c>
      <c r="S24" s="24"/>
      <c r="T24" s="99">
        <f t="shared" si="10"/>
        <v>0</v>
      </c>
      <c r="U24" s="100"/>
      <c r="V24" s="99">
        <f t="shared" si="4"/>
        <v>0</v>
      </c>
      <c r="W24" s="24"/>
      <c r="X24" s="99">
        <f t="shared" si="11"/>
        <v>0</v>
      </c>
      <c r="Y24" s="100"/>
      <c r="Z24" s="99">
        <f t="shared" si="5"/>
        <v>0</v>
      </c>
      <c r="AA24" s="24"/>
      <c r="AB24" s="99">
        <f t="shared" si="12"/>
        <v>0</v>
      </c>
      <c r="AC24" s="87"/>
      <c r="AD24" s="23">
        <f t="shared" si="13"/>
        <v>0</v>
      </c>
    </row>
    <row r="25" spans="1:30" ht="12.75" customHeight="1" x14ac:dyDescent="0.15">
      <c r="A25" s="11" t="s">
        <v>88</v>
      </c>
      <c r="B25" s="21"/>
      <c r="C25" s="24"/>
      <c r="D25" s="23">
        <f t="shared" si="6"/>
        <v>0</v>
      </c>
      <c r="E25" s="51"/>
      <c r="F25" s="99">
        <f t="shared" si="0"/>
        <v>0</v>
      </c>
      <c r="G25" s="24"/>
      <c r="H25" s="99">
        <f t="shared" si="7"/>
        <v>0</v>
      </c>
      <c r="I25" s="100"/>
      <c r="J25" s="99">
        <f t="shared" si="1"/>
        <v>0</v>
      </c>
      <c r="K25" s="24"/>
      <c r="L25" s="99">
        <f t="shared" si="8"/>
        <v>0</v>
      </c>
      <c r="M25" s="100"/>
      <c r="N25" s="99">
        <f t="shared" si="2"/>
        <v>0</v>
      </c>
      <c r="O25" s="24"/>
      <c r="P25" s="99">
        <f t="shared" si="9"/>
        <v>0</v>
      </c>
      <c r="Q25" s="100"/>
      <c r="R25" s="99">
        <f t="shared" si="3"/>
        <v>0</v>
      </c>
      <c r="S25" s="24"/>
      <c r="T25" s="99">
        <f t="shared" si="10"/>
        <v>0</v>
      </c>
      <c r="U25" s="100"/>
      <c r="V25" s="99">
        <f t="shared" si="4"/>
        <v>0</v>
      </c>
      <c r="W25" s="24"/>
      <c r="X25" s="99">
        <f t="shared" si="11"/>
        <v>0</v>
      </c>
      <c r="Y25" s="100"/>
      <c r="Z25" s="99">
        <f t="shared" si="5"/>
        <v>0</v>
      </c>
      <c r="AA25" s="24"/>
      <c r="AB25" s="99">
        <f t="shared" si="12"/>
        <v>0</v>
      </c>
      <c r="AC25" s="87"/>
      <c r="AD25" s="23">
        <f t="shared" si="13"/>
        <v>0</v>
      </c>
    </row>
    <row r="26" spans="1:30" ht="12.75" customHeight="1" x14ac:dyDescent="0.15">
      <c r="D26" s="14"/>
      <c r="E26" s="51"/>
      <c r="F26" s="15"/>
      <c r="G26" s="8"/>
      <c r="H26" s="113"/>
      <c r="I26" s="100"/>
      <c r="J26" s="15"/>
      <c r="K26" s="8"/>
      <c r="L26" s="113"/>
      <c r="M26" s="100"/>
      <c r="O26" s="8"/>
      <c r="P26" s="113"/>
      <c r="Q26" s="100"/>
      <c r="S26" s="8"/>
      <c r="T26" s="113"/>
      <c r="U26" s="100"/>
      <c r="W26" s="8"/>
      <c r="X26" s="113"/>
      <c r="Y26" s="100"/>
      <c r="AA26" s="8"/>
      <c r="AB26" s="113"/>
      <c r="AC26" s="51"/>
      <c r="AD26" s="15"/>
    </row>
    <row r="27" spans="1:30" ht="12.75" customHeight="1" x14ac:dyDescent="0.15">
      <c r="A27" s="42" t="s">
        <v>15</v>
      </c>
      <c r="B27" s="43"/>
      <c r="C27" s="42"/>
      <c r="D27" s="44">
        <f>SUM(D16:D25)</f>
        <v>0</v>
      </c>
      <c r="E27" s="51"/>
      <c r="F27" s="39"/>
      <c r="G27" s="42"/>
      <c r="H27" s="103">
        <f>SUM(H16:H25)</f>
        <v>0</v>
      </c>
      <c r="I27" s="100"/>
      <c r="J27" s="39"/>
      <c r="K27" s="42"/>
      <c r="L27" s="103">
        <f>SUM(L16:L25)</f>
        <v>0</v>
      </c>
      <c r="M27" s="100"/>
      <c r="N27" s="36"/>
      <c r="O27" s="42"/>
      <c r="P27" s="103">
        <f>SUM(P16:P25)</f>
        <v>0</v>
      </c>
      <c r="Q27" s="100"/>
      <c r="R27" s="36"/>
      <c r="S27" s="42"/>
      <c r="T27" s="103">
        <f>SUM(T16:T25)</f>
        <v>0</v>
      </c>
      <c r="U27" s="100"/>
      <c r="V27" s="36"/>
      <c r="W27" s="42"/>
      <c r="X27" s="103">
        <f>SUM(X16:X25)</f>
        <v>0</v>
      </c>
      <c r="Y27" s="100"/>
      <c r="Z27" s="36"/>
      <c r="AA27" s="42"/>
      <c r="AB27" s="103">
        <f>SUM(AB16:AB25)</f>
        <v>0</v>
      </c>
      <c r="AC27" s="87"/>
      <c r="AD27" s="44">
        <f>SUM(D27,H27,L27,P27,T27,X27,AB27)</f>
        <v>0</v>
      </c>
    </row>
    <row r="28" spans="1:30" ht="12.75" customHeight="1" x14ac:dyDescent="0.15">
      <c r="A28" s="8" t="s">
        <v>57</v>
      </c>
      <c r="B28" s="8" t="s">
        <v>13</v>
      </c>
      <c r="C28" s="8" t="s">
        <v>16</v>
      </c>
      <c r="D28" s="8" t="s">
        <v>14</v>
      </c>
      <c r="E28" s="51"/>
      <c r="F28" s="8" t="s">
        <v>13</v>
      </c>
      <c r="G28" s="8" t="s">
        <v>16</v>
      </c>
      <c r="H28" s="8" t="s">
        <v>14</v>
      </c>
      <c r="I28" s="100"/>
      <c r="J28" s="8" t="s">
        <v>13</v>
      </c>
      <c r="K28" s="8" t="s">
        <v>16</v>
      </c>
      <c r="L28" s="8" t="s">
        <v>14</v>
      </c>
      <c r="M28" s="100"/>
      <c r="N28" s="8" t="s">
        <v>13</v>
      </c>
      <c r="O28" s="8" t="s">
        <v>16</v>
      </c>
      <c r="P28" s="8" t="s">
        <v>14</v>
      </c>
      <c r="Q28" s="100"/>
      <c r="R28" s="8" t="s">
        <v>13</v>
      </c>
      <c r="S28" s="8" t="s">
        <v>16</v>
      </c>
      <c r="T28" s="8" t="s">
        <v>14</v>
      </c>
      <c r="U28" s="100"/>
      <c r="V28" s="8" t="s">
        <v>13</v>
      </c>
      <c r="W28" s="8" t="s">
        <v>16</v>
      </c>
      <c r="X28" s="8" t="s">
        <v>14</v>
      </c>
      <c r="Y28" s="100"/>
      <c r="Z28" s="8" t="s">
        <v>13</v>
      </c>
      <c r="AA28" s="8" t="s">
        <v>16</v>
      </c>
      <c r="AB28" s="8" t="s">
        <v>14</v>
      </c>
      <c r="AC28" s="86"/>
      <c r="AD28" s="14"/>
    </row>
    <row r="29" spans="1:30" ht="12.75" customHeight="1" x14ac:dyDescent="0.15">
      <c r="A29" s="11" t="s">
        <v>89</v>
      </c>
      <c r="B29" s="21"/>
      <c r="C29" s="24"/>
      <c r="D29" s="23">
        <f>(B29/9)*C29</f>
        <v>0</v>
      </c>
      <c r="E29" s="50"/>
      <c r="F29" s="99">
        <f>B29*(1+$B$8)</f>
        <v>0</v>
      </c>
      <c r="G29" s="24"/>
      <c r="H29" s="99">
        <f>(F29/9)*G29</f>
        <v>0</v>
      </c>
      <c r="I29" s="50"/>
      <c r="J29" s="99">
        <f>F29*(1+$B$8)</f>
        <v>0</v>
      </c>
      <c r="K29" s="24"/>
      <c r="L29" s="99">
        <f>(J29/9)*K29</f>
        <v>0</v>
      </c>
      <c r="M29" s="50"/>
      <c r="N29" s="99">
        <f>J29*(1+$B$8)</f>
        <v>0</v>
      </c>
      <c r="O29" s="24"/>
      <c r="P29" s="99">
        <f>(N29/9)*O29</f>
        <v>0</v>
      </c>
      <c r="Q29" s="50"/>
      <c r="R29" s="99">
        <f>N29*(1+$B$8)</f>
        <v>0</v>
      </c>
      <c r="S29" s="24"/>
      <c r="T29" s="99">
        <f>(R29/9)*S29</f>
        <v>0</v>
      </c>
      <c r="U29" s="50"/>
      <c r="V29" s="99">
        <f>R29*(1+$B$8)</f>
        <v>0</v>
      </c>
      <c r="W29" s="24"/>
      <c r="X29" s="99">
        <f>(V29/9)*W29</f>
        <v>0</v>
      </c>
      <c r="Y29" s="50"/>
      <c r="Z29" s="99">
        <f>V29*(1+$B$8)</f>
        <v>0</v>
      </c>
      <c r="AA29" s="24"/>
      <c r="AB29" s="99">
        <f>(Z29/9)*AA29</f>
        <v>0</v>
      </c>
      <c r="AC29" s="87"/>
      <c r="AD29" s="23">
        <f t="shared" ref="AD29:AD32" si="14">SUM(D29,H29,L29,P29,T29,X29,AB29)</f>
        <v>0</v>
      </c>
    </row>
    <row r="30" spans="1:30" ht="12.75" customHeight="1" x14ac:dyDescent="0.15">
      <c r="A30" s="11" t="s">
        <v>90</v>
      </c>
      <c r="B30" s="21"/>
      <c r="C30" s="24"/>
      <c r="D30" s="23">
        <f t="shared" ref="D30:D32" si="15">(B30/9)*C30</f>
        <v>0</v>
      </c>
      <c r="E30" s="50"/>
      <c r="F30" s="99">
        <f>B30*(1+$B$8)</f>
        <v>0</v>
      </c>
      <c r="G30" s="24"/>
      <c r="H30" s="99">
        <f t="shared" ref="H30:H32" si="16">(F30/9)*G30</f>
        <v>0</v>
      </c>
      <c r="I30" s="50"/>
      <c r="J30" s="99">
        <f>F30*(1+$B$8)</f>
        <v>0</v>
      </c>
      <c r="K30" s="24"/>
      <c r="L30" s="99">
        <f t="shared" ref="L30:L32" si="17">(J30/9)*K30</f>
        <v>0</v>
      </c>
      <c r="M30" s="50"/>
      <c r="N30" s="99">
        <f>J30*(1+$B$8)</f>
        <v>0</v>
      </c>
      <c r="O30" s="24"/>
      <c r="P30" s="99">
        <f t="shared" ref="P30:P32" si="18">(N30/9)*O30</f>
        <v>0</v>
      </c>
      <c r="Q30" s="50"/>
      <c r="R30" s="99">
        <f>N30*(1+$B$8)</f>
        <v>0</v>
      </c>
      <c r="S30" s="24"/>
      <c r="T30" s="99">
        <f t="shared" ref="T30:T32" si="19">(R30/9)*S30</f>
        <v>0</v>
      </c>
      <c r="U30" s="50"/>
      <c r="V30" s="99">
        <f>R30*(1+$B$8)</f>
        <v>0</v>
      </c>
      <c r="W30" s="24"/>
      <c r="X30" s="99">
        <f t="shared" ref="X30:X32" si="20">(V30/9)*W30</f>
        <v>0</v>
      </c>
      <c r="Y30" s="50"/>
      <c r="Z30" s="99">
        <f>V30*(1+$B$8)</f>
        <v>0</v>
      </c>
      <c r="AA30" s="24"/>
      <c r="AB30" s="99">
        <f t="shared" ref="AB30:AB32" si="21">(Z30/9)*AA30</f>
        <v>0</v>
      </c>
      <c r="AC30" s="87"/>
      <c r="AD30" s="23">
        <f t="shared" si="14"/>
        <v>0</v>
      </c>
    </row>
    <row r="31" spans="1:30" ht="12.75" customHeight="1" x14ac:dyDescent="0.15">
      <c r="A31" s="11" t="s">
        <v>91</v>
      </c>
      <c r="B31" s="21"/>
      <c r="C31" s="24"/>
      <c r="D31" s="23">
        <f t="shared" si="15"/>
        <v>0</v>
      </c>
      <c r="E31" s="51"/>
      <c r="F31" s="99">
        <f>B31*(1+$B$8)</f>
        <v>0</v>
      </c>
      <c r="G31" s="24"/>
      <c r="H31" s="99">
        <f t="shared" si="16"/>
        <v>0</v>
      </c>
      <c r="I31" s="100"/>
      <c r="J31" s="99">
        <f>F31*(1+$B$8)</f>
        <v>0</v>
      </c>
      <c r="K31" s="24"/>
      <c r="L31" s="99">
        <f t="shared" si="17"/>
        <v>0</v>
      </c>
      <c r="M31" s="100"/>
      <c r="N31" s="99">
        <f>J31*(1+$B$8)</f>
        <v>0</v>
      </c>
      <c r="O31" s="24"/>
      <c r="P31" s="99">
        <f t="shared" si="18"/>
        <v>0</v>
      </c>
      <c r="Q31" s="100"/>
      <c r="R31" s="99">
        <f>N31*(1+$B$8)</f>
        <v>0</v>
      </c>
      <c r="S31" s="24"/>
      <c r="T31" s="99">
        <f t="shared" si="19"/>
        <v>0</v>
      </c>
      <c r="U31" s="100"/>
      <c r="V31" s="99">
        <f>R31*(1+$B$8)</f>
        <v>0</v>
      </c>
      <c r="W31" s="24"/>
      <c r="X31" s="99">
        <f t="shared" si="20"/>
        <v>0</v>
      </c>
      <c r="Y31" s="100"/>
      <c r="Z31" s="99">
        <f>V31*(1+$B$8)</f>
        <v>0</v>
      </c>
      <c r="AA31" s="24"/>
      <c r="AB31" s="99">
        <f t="shared" si="21"/>
        <v>0</v>
      </c>
      <c r="AC31" s="87"/>
      <c r="AD31" s="23">
        <f t="shared" si="14"/>
        <v>0</v>
      </c>
    </row>
    <row r="32" spans="1:30" ht="12.75" customHeight="1" x14ac:dyDescent="0.15">
      <c r="A32" s="11" t="s">
        <v>92</v>
      </c>
      <c r="B32" s="21"/>
      <c r="C32" s="24"/>
      <c r="D32" s="23">
        <f t="shared" si="15"/>
        <v>0</v>
      </c>
      <c r="E32" s="51"/>
      <c r="F32" s="99">
        <f>B32*(1+$B$8)</f>
        <v>0</v>
      </c>
      <c r="G32" s="24"/>
      <c r="H32" s="99">
        <f t="shared" si="16"/>
        <v>0</v>
      </c>
      <c r="I32" s="100"/>
      <c r="J32" s="99">
        <f>F32*(1+$B$8)</f>
        <v>0</v>
      </c>
      <c r="K32" s="24"/>
      <c r="L32" s="99">
        <f t="shared" si="17"/>
        <v>0</v>
      </c>
      <c r="M32" s="100"/>
      <c r="N32" s="99">
        <f>J32*(1+$B$8)</f>
        <v>0</v>
      </c>
      <c r="O32" s="24"/>
      <c r="P32" s="99">
        <f t="shared" si="18"/>
        <v>0</v>
      </c>
      <c r="Q32" s="100"/>
      <c r="R32" s="99">
        <f>N32*(1+$B$8)</f>
        <v>0</v>
      </c>
      <c r="S32" s="24"/>
      <c r="T32" s="99">
        <f t="shared" si="19"/>
        <v>0</v>
      </c>
      <c r="U32" s="100"/>
      <c r="V32" s="99">
        <f>R32*(1+$B$8)</f>
        <v>0</v>
      </c>
      <c r="W32" s="24"/>
      <c r="X32" s="99">
        <f t="shared" si="20"/>
        <v>0</v>
      </c>
      <c r="Y32" s="100"/>
      <c r="Z32" s="99">
        <f>V32*(1+$B$8)</f>
        <v>0</v>
      </c>
      <c r="AA32" s="24"/>
      <c r="AB32" s="99">
        <f t="shared" si="21"/>
        <v>0</v>
      </c>
      <c r="AC32" s="87"/>
      <c r="AD32" s="23">
        <f t="shared" si="14"/>
        <v>0</v>
      </c>
    </row>
    <row r="33" spans="1:30" ht="12.75" customHeight="1" x14ac:dyDescent="0.15">
      <c r="D33" s="14"/>
      <c r="E33" s="51"/>
      <c r="F33" s="15"/>
      <c r="G33" s="8"/>
      <c r="H33" s="113"/>
      <c r="I33" s="100"/>
      <c r="J33" s="15"/>
      <c r="K33" s="8"/>
      <c r="L33" s="113"/>
      <c r="M33" s="100"/>
      <c r="O33" s="8"/>
      <c r="P33" s="113"/>
      <c r="Q33" s="100"/>
      <c r="S33" s="8"/>
      <c r="T33" s="113"/>
      <c r="U33" s="100"/>
      <c r="W33" s="8"/>
      <c r="X33" s="113"/>
      <c r="Y33" s="100"/>
      <c r="AA33" s="8"/>
      <c r="AB33" s="113"/>
      <c r="AC33" s="51"/>
      <c r="AD33" s="15"/>
    </row>
    <row r="34" spans="1:30" ht="12.75" customHeight="1" x14ac:dyDescent="0.15">
      <c r="A34" s="42" t="s">
        <v>107</v>
      </c>
      <c r="B34" s="43"/>
      <c r="C34" s="42"/>
      <c r="D34" s="44">
        <f>SUM(D29:D32)</f>
        <v>0</v>
      </c>
      <c r="E34" s="51"/>
      <c r="F34" s="39"/>
      <c r="G34" s="42"/>
      <c r="H34" s="103">
        <f>SUM(H29:H32)</f>
        <v>0</v>
      </c>
      <c r="I34" s="100"/>
      <c r="J34" s="39"/>
      <c r="K34" s="42"/>
      <c r="L34" s="103">
        <f>SUM(L29:L32)</f>
        <v>0</v>
      </c>
      <c r="M34" s="100"/>
      <c r="N34" s="36"/>
      <c r="O34" s="42"/>
      <c r="P34" s="103">
        <f>SUM(P29:P32)</f>
        <v>0</v>
      </c>
      <c r="Q34" s="100"/>
      <c r="R34" s="36"/>
      <c r="S34" s="42"/>
      <c r="T34" s="103">
        <f>SUM(T29:T32)</f>
        <v>0</v>
      </c>
      <c r="U34" s="100"/>
      <c r="V34" s="36"/>
      <c r="W34" s="42"/>
      <c r="X34" s="103">
        <f>SUM(X29:X32)</f>
        <v>0</v>
      </c>
      <c r="Y34" s="100"/>
      <c r="Z34" s="36"/>
      <c r="AA34" s="42"/>
      <c r="AB34" s="103">
        <f>SUM(AB29:AB32)</f>
        <v>0</v>
      </c>
      <c r="AC34" s="87"/>
      <c r="AD34" s="44">
        <f>SUM(D34,H34,L34,P34,T34,X34,AB34)</f>
        <v>0</v>
      </c>
    </row>
    <row r="35" spans="1:30" ht="12.75" customHeight="1" x14ac:dyDescent="0.15">
      <c r="A35" s="8" t="s">
        <v>58</v>
      </c>
      <c r="B35" s="8" t="s">
        <v>13</v>
      </c>
      <c r="C35" s="8" t="s">
        <v>16</v>
      </c>
      <c r="D35" s="8" t="s">
        <v>14</v>
      </c>
      <c r="E35" s="51"/>
      <c r="F35" s="8" t="s">
        <v>13</v>
      </c>
      <c r="G35" s="8" t="s">
        <v>16</v>
      </c>
      <c r="H35" s="8" t="s">
        <v>14</v>
      </c>
      <c r="I35" s="100"/>
      <c r="J35" s="8" t="s">
        <v>13</v>
      </c>
      <c r="K35" s="8" t="s">
        <v>16</v>
      </c>
      <c r="L35" s="8" t="s">
        <v>14</v>
      </c>
      <c r="M35" s="100"/>
      <c r="N35" s="8" t="s">
        <v>13</v>
      </c>
      <c r="O35" s="8" t="s">
        <v>16</v>
      </c>
      <c r="P35" s="8" t="s">
        <v>14</v>
      </c>
      <c r="Q35" s="100"/>
      <c r="R35" s="8" t="s">
        <v>13</v>
      </c>
      <c r="S35" s="8" t="s">
        <v>16</v>
      </c>
      <c r="T35" s="8" t="s">
        <v>14</v>
      </c>
      <c r="U35" s="100"/>
      <c r="V35" s="8" t="s">
        <v>13</v>
      </c>
      <c r="W35" s="8" t="s">
        <v>16</v>
      </c>
      <c r="X35" s="8" t="s">
        <v>14</v>
      </c>
      <c r="Y35" s="100"/>
      <c r="Z35" s="8" t="s">
        <v>13</v>
      </c>
      <c r="AA35" s="8" t="s">
        <v>16</v>
      </c>
      <c r="AB35" s="8" t="s">
        <v>14</v>
      </c>
      <c r="AC35" s="86"/>
      <c r="AD35" s="14"/>
    </row>
    <row r="36" spans="1:30" ht="12.75" customHeight="1" x14ac:dyDescent="0.15">
      <c r="A36" s="11" t="s">
        <v>93</v>
      </c>
      <c r="B36" s="21"/>
      <c r="C36" s="24"/>
      <c r="D36" s="23">
        <f>(B36/12)*C36</f>
        <v>0</v>
      </c>
      <c r="E36" s="50"/>
      <c r="F36" s="99">
        <f t="shared" ref="F36:F45" si="22">B36*(1+$B$8)</f>
        <v>0</v>
      </c>
      <c r="G36" s="24"/>
      <c r="H36" s="99">
        <f>(F36/12)*G36</f>
        <v>0</v>
      </c>
      <c r="I36" s="50"/>
      <c r="J36" s="99">
        <f t="shared" ref="J36:J45" si="23">F36*(1+$B$8)</f>
        <v>0</v>
      </c>
      <c r="K36" s="24"/>
      <c r="L36" s="99">
        <f>(J36/12)*K36</f>
        <v>0</v>
      </c>
      <c r="M36" s="50"/>
      <c r="N36" s="99">
        <f t="shared" ref="N36:N45" si="24">J36*(1+$B$8)</f>
        <v>0</v>
      </c>
      <c r="O36" s="24"/>
      <c r="P36" s="99">
        <f>(N36/12)*O36</f>
        <v>0</v>
      </c>
      <c r="Q36" s="50"/>
      <c r="R36" s="99">
        <f t="shared" ref="R36:R45" si="25">N36*(1+$B$8)</f>
        <v>0</v>
      </c>
      <c r="S36" s="24"/>
      <c r="T36" s="99">
        <f>(R36/12)*S36</f>
        <v>0</v>
      </c>
      <c r="U36" s="50"/>
      <c r="V36" s="99">
        <f t="shared" ref="V36:V45" si="26">R36*(1+$B$8)</f>
        <v>0</v>
      </c>
      <c r="W36" s="24"/>
      <c r="X36" s="99">
        <f>(V36/12)*W36</f>
        <v>0</v>
      </c>
      <c r="Y36" s="50"/>
      <c r="Z36" s="99">
        <f t="shared" ref="Z36:Z45" si="27">V36*(1+$B$8)</f>
        <v>0</v>
      </c>
      <c r="AA36" s="24"/>
      <c r="AB36" s="99">
        <f>(Z36/12)*AA36</f>
        <v>0</v>
      </c>
      <c r="AC36" s="87"/>
      <c r="AD36" s="23">
        <f t="shared" ref="AD36:AD45" si="28">SUM(D36,H36,L36,P36,T36,X36,AB36)</f>
        <v>0</v>
      </c>
    </row>
    <row r="37" spans="1:30" ht="12.75" customHeight="1" x14ac:dyDescent="0.15">
      <c r="A37" s="11" t="s">
        <v>94</v>
      </c>
      <c r="B37" s="21"/>
      <c r="C37" s="24"/>
      <c r="D37" s="23">
        <f t="shared" ref="D37:D45" si="29">(B37/12)*C37</f>
        <v>0</v>
      </c>
      <c r="E37" s="50"/>
      <c r="F37" s="99">
        <f t="shared" si="22"/>
        <v>0</v>
      </c>
      <c r="G37" s="24"/>
      <c r="H37" s="99">
        <f t="shared" ref="H37:H45" si="30">(F37/12)*G37</f>
        <v>0</v>
      </c>
      <c r="I37" s="50"/>
      <c r="J37" s="99">
        <f t="shared" si="23"/>
        <v>0</v>
      </c>
      <c r="K37" s="24"/>
      <c r="L37" s="99">
        <f t="shared" ref="L37:L45" si="31">(J37/12)*K37</f>
        <v>0</v>
      </c>
      <c r="M37" s="50"/>
      <c r="N37" s="99">
        <f t="shared" si="24"/>
        <v>0</v>
      </c>
      <c r="O37" s="24"/>
      <c r="P37" s="99">
        <f t="shared" ref="P37:P45" si="32">(N37/12)*O37</f>
        <v>0</v>
      </c>
      <c r="Q37" s="50"/>
      <c r="R37" s="99">
        <f t="shared" si="25"/>
        <v>0</v>
      </c>
      <c r="S37" s="24"/>
      <c r="T37" s="99">
        <f t="shared" ref="T37:T45" si="33">(R37/12)*S37</f>
        <v>0</v>
      </c>
      <c r="U37" s="50"/>
      <c r="V37" s="99">
        <f t="shared" si="26"/>
        <v>0</v>
      </c>
      <c r="W37" s="24"/>
      <c r="X37" s="99">
        <f t="shared" ref="X37:X45" si="34">(V37/12)*W37</f>
        <v>0</v>
      </c>
      <c r="Y37" s="50"/>
      <c r="Z37" s="99">
        <f t="shared" si="27"/>
        <v>0</v>
      </c>
      <c r="AA37" s="24"/>
      <c r="AB37" s="99">
        <f t="shared" ref="AB37:AB45" si="35">(Z37/12)*AA37</f>
        <v>0</v>
      </c>
      <c r="AC37" s="87"/>
      <c r="AD37" s="23">
        <f t="shared" si="28"/>
        <v>0</v>
      </c>
    </row>
    <row r="38" spans="1:30" ht="12.75" customHeight="1" x14ac:dyDescent="0.15">
      <c r="A38" s="11" t="s">
        <v>95</v>
      </c>
      <c r="B38" s="21"/>
      <c r="C38" s="24"/>
      <c r="D38" s="23">
        <f t="shared" si="29"/>
        <v>0</v>
      </c>
      <c r="E38" s="50"/>
      <c r="F38" s="99">
        <f t="shared" si="22"/>
        <v>0</v>
      </c>
      <c r="G38" s="24"/>
      <c r="H38" s="99">
        <f t="shared" si="30"/>
        <v>0</v>
      </c>
      <c r="I38" s="50"/>
      <c r="J38" s="99">
        <f t="shared" si="23"/>
        <v>0</v>
      </c>
      <c r="K38" s="24"/>
      <c r="L38" s="99">
        <f t="shared" si="31"/>
        <v>0</v>
      </c>
      <c r="M38" s="50"/>
      <c r="N38" s="99">
        <f t="shared" si="24"/>
        <v>0</v>
      </c>
      <c r="O38" s="24"/>
      <c r="P38" s="99">
        <f t="shared" si="32"/>
        <v>0</v>
      </c>
      <c r="Q38" s="50"/>
      <c r="R38" s="99">
        <f t="shared" si="25"/>
        <v>0</v>
      </c>
      <c r="S38" s="24"/>
      <c r="T38" s="99">
        <f t="shared" si="33"/>
        <v>0</v>
      </c>
      <c r="U38" s="50"/>
      <c r="V38" s="99">
        <f t="shared" si="26"/>
        <v>0</v>
      </c>
      <c r="W38" s="24"/>
      <c r="X38" s="99">
        <f t="shared" si="34"/>
        <v>0</v>
      </c>
      <c r="Y38" s="50"/>
      <c r="Z38" s="99">
        <f t="shared" si="27"/>
        <v>0</v>
      </c>
      <c r="AA38" s="24"/>
      <c r="AB38" s="99">
        <f t="shared" si="35"/>
        <v>0</v>
      </c>
      <c r="AC38" s="87"/>
      <c r="AD38" s="23">
        <f t="shared" si="28"/>
        <v>0</v>
      </c>
    </row>
    <row r="39" spans="1:30" ht="12.75" customHeight="1" x14ac:dyDescent="0.15">
      <c r="A39" s="11" t="s">
        <v>96</v>
      </c>
      <c r="B39" s="21"/>
      <c r="C39" s="24"/>
      <c r="D39" s="23">
        <f t="shared" si="29"/>
        <v>0</v>
      </c>
      <c r="E39" s="50"/>
      <c r="F39" s="99">
        <f t="shared" si="22"/>
        <v>0</v>
      </c>
      <c r="G39" s="24"/>
      <c r="H39" s="99">
        <f t="shared" si="30"/>
        <v>0</v>
      </c>
      <c r="I39" s="50"/>
      <c r="J39" s="99">
        <f t="shared" si="23"/>
        <v>0</v>
      </c>
      <c r="K39" s="24"/>
      <c r="L39" s="99">
        <f t="shared" si="31"/>
        <v>0</v>
      </c>
      <c r="M39" s="50"/>
      <c r="N39" s="99">
        <f t="shared" si="24"/>
        <v>0</v>
      </c>
      <c r="O39" s="24"/>
      <c r="P39" s="99">
        <f t="shared" si="32"/>
        <v>0</v>
      </c>
      <c r="Q39" s="50"/>
      <c r="R39" s="99">
        <f t="shared" si="25"/>
        <v>0</v>
      </c>
      <c r="S39" s="24"/>
      <c r="T39" s="99">
        <f t="shared" si="33"/>
        <v>0</v>
      </c>
      <c r="U39" s="50"/>
      <c r="V39" s="99">
        <f t="shared" si="26"/>
        <v>0</v>
      </c>
      <c r="W39" s="24"/>
      <c r="X39" s="99">
        <f t="shared" si="34"/>
        <v>0</v>
      </c>
      <c r="Y39" s="50"/>
      <c r="Z39" s="99">
        <f t="shared" si="27"/>
        <v>0</v>
      </c>
      <c r="AA39" s="24"/>
      <c r="AB39" s="99">
        <f t="shared" si="35"/>
        <v>0</v>
      </c>
      <c r="AC39" s="87"/>
      <c r="AD39" s="23">
        <f t="shared" si="28"/>
        <v>0</v>
      </c>
    </row>
    <row r="40" spans="1:30" ht="12.75" customHeight="1" x14ac:dyDescent="0.15">
      <c r="A40" s="11" t="s">
        <v>97</v>
      </c>
      <c r="B40" s="21"/>
      <c r="C40" s="24"/>
      <c r="D40" s="23">
        <f t="shared" si="29"/>
        <v>0</v>
      </c>
      <c r="E40" s="50"/>
      <c r="F40" s="99">
        <f t="shared" si="22"/>
        <v>0</v>
      </c>
      <c r="G40" s="24"/>
      <c r="H40" s="99">
        <f t="shared" si="30"/>
        <v>0</v>
      </c>
      <c r="I40" s="50"/>
      <c r="J40" s="99">
        <f t="shared" si="23"/>
        <v>0</v>
      </c>
      <c r="K40" s="24"/>
      <c r="L40" s="99">
        <f t="shared" si="31"/>
        <v>0</v>
      </c>
      <c r="M40" s="50"/>
      <c r="N40" s="99">
        <f t="shared" si="24"/>
        <v>0</v>
      </c>
      <c r="O40" s="24"/>
      <c r="P40" s="99">
        <f t="shared" si="32"/>
        <v>0</v>
      </c>
      <c r="Q40" s="50"/>
      <c r="R40" s="99">
        <f t="shared" si="25"/>
        <v>0</v>
      </c>
      <c r="S40" s="24"/>
      <c r="T40" s="99">
        <f t="shared" si="33"/>
        <v>0</v>
      </c>
      <c r="U40" s="50"/>
      <c r="V40" s="99">
        <f t="shared" si="26"/>
        <v>0</v>
      </c>
      <c r="W40" s="24"/>
      <c r="X40" s="99">
        <f t="shared" si="34"/>
        <v>0</v>
      </c>
      <c r="Y40" s="50"/>
      <c r="Z40" s="99">
        <f t="shared" si="27"/>
        <v>0</v>
      </c>
      <c r="AA40" s="24"/>
      <c r="AB40" s="99">
        <f t="shared" si="35"/>
        <v>0</v>
      </c>
      <c r="AC40" s="87"/>
      <c r="AD40" s="23">
        <f t="shared" si="28"/>
        <v>0</v>
      </c>
    </row>
    <row r="41" spans="1:30" ht="12.75" customHeight="1" x14ac:dyDescent="0.15">
      <c r="A41" s="11" t="s">
        <v>98</v>
      </c>
      <c r="B41" s="21"/>
      <c r="C41" s="24"/>
      <c r="D41" s="23">
        <f t="shared" si="29"/>
        <v>0</v>
      </c>
      <c r="E41" s="50"/>
      <c r="F41" s="99">
        <f t="shared" si="22"/>
        <v>0</v>
      </c>
      <c r="G41" s="24"/>
      <c r="H41" s="99">
        <f t="shared" si="30"/>
        <v>0</v>
      </c>
      <c r="I41" s="50"/>
      <c r="J41" s="99">
        <f t="shared" si="23"/>
        <v>0</v>
      </c>
      <c r="K41" s="24"/>
      <c r="L41" s="99">
        <f t="shared" si="31"/>
        <v>0</v>
      </c>
      <c r="M41" s="50"/>
      <c r="N41" s="99">
        <f t="shared" si="24"/>
        <v>0</v>
      </c>
      <c r="O41" s="24"/>
      <c r="P41" s="99">
        <f t="shared" si="32"/>
        <v>0</v>
      </c>
      <c r="Q41" s="50"/>
      <c r="R41" s="99">
        <f t="shared" si="25"/>
        <v>0</v>
      </c>
      <c r="S41" s="24"/>
      <c r="T41" s="99">
        <f t="shared" si="33"/>
        <v>0</v>
      </c>
      <c r="U41" s="50"/>
      <c r="V41" s="99">
        <f t="shared" si="26"/>
        <v>0</v>
      </c>
      <c r="W41" s="24"/>
      <c r="X41" s="99">
        <f t="shared" si="34"/>
        <v>0</v>
      </c>
      <c r="Y41" s="50"/>
      <c r="Z41" s="99">
        <f t="shared" si="27"/>
        <v>0</v>
      </c>
      <c r="AA41" s="24"/>
      <c r="AB41" s="99">
        <f t="shared" si="35"/>
        <v>0</v>
      </c>
      <c r="AC41" s="87"/>
      <c r="AD41" s="23">
        <f t="shared" si="28"/>
        <v>0</v>
      </c>
    </row>
    <row r="42" spans="1:30" ht="12.75" customHeight="1" x14ac:dyDescent="0.15">
      <c r="A42" s="11" t="s">
        <v>99</v>
      </c>
      <c r="B42" s="21"/>
      <c r="C42" s="24"/>
      <c r="D42" s="23">
        <f t="shared" si="29"/>
        <v>0</v>
      </c>
      <c r="E42" s="50"/>
      <c r="F42" s="99">
        <f t="shared" si="22"/>
        <v>0</v>
      </c>
      <c r="G42" s="24"/>
      <c r="H42" s="99">
        <f t="shared" si="30"/>
        <v>0</v>
      </c>
      <c r="I42" s="50"/>
      <c r="J42" s="99">
        <f t="shared" si="23"/>
        <v>0</v>
      </c>
      <c r="K42" s="24"/>
      <c r="L42" s="99">
        <f t="shared" si="31"/>
        <v>0</v>
      </c>
      <c r="M42" s="50"/>
      <c r="N42" s="99">
        <f t="shared" si="24"/>
        <v>0</v>
      </c>
      <c r="O42" s="24"/>
      <c r="P42" s="99">
        <f t="shared" si="32"/>
        <v>0</v>
      </c>
      <c r="Q42" s="50"/>
      <c r="R42" s="99">
        <f t="shared" si="25"/>
        <v>0</v>
      </c>
      <c r="S42" s="24"/>
      <c r="T42" s="99">
        <f t="shared" si="33"/>
        <v>0</v>
      </c>
      <c r="U42" s="50"/>
      <c r="V42" s="99">
        <f t="shared" si="26"/>
        <v>0</v>
      </c>
      <c r="W42" s="24"/>
      <c r="X42" s="99">
        <f t="shared" si="34"/>
        <v>0</v>
      </c>
      <c r="Y42" s="50"/>
      <c r="Z42" s="99">
        <f t="shared" si="27"/>
        <v>0</v>
      </c>
      <c r="AA42" s="24"/>
      <c r="AB42" s="99">
        <f t="shared" si="35"/>
        <v>0</v>
      </c>
      <c r="AC42" s="87"/>
      <c r="AD42" s="23">
        <f t="shared" si="28"/>
        <v>0</v>
      </c>
    </row>
    <row r="43" spans="1:30" ht="12.75" customHeight="1" x14ac:dyDescent="0.15">
      <c r="A43" s="11" t="s">
        <v>100</v>
      </c>
      <c r="B43" s="21"/>
      <c r="C43" s="24"/>
      <c r="D43" s="23">
        <f t="shared" si="29"/>
        <v>0</v>
      </c>
      <c r="E43" s="50"/>
      <c r="F43" s="99">
        <f t="shared" si="22"/>
        <v>0</v>
      </c>
      <c r="G43" s="24"/>
      <c r="H43" s="99">
        <f t="shared" si="30"/>
        <v>0</v>
      </c>
      <c r="I43" s="50"/>
      <c r="J43" s="99">
        <f t="shared" si="23"/>
        <v>0</v>
      </c>
      <c r="K43" s="24"/>
      <c r="L43" s="99">
        <f t="shared" si="31"/>
        <v>0</v>
      </c>
      <c r="M43" s="50"/>
      <c r="N43" s="99">
        <f t="shared" si="24"/>
        <v>0</v>
      </c>
      <c r="O43" s="24"/>
      <c r="P43" s="99">
        <f t="shared" si="32"/>
        <v>0</v>
      </c>
      <c r="Q43" s="50"/>
      <c r="R43" s="99">
        <f t="shared" si="25"/>
        <v>0</v>
      </c>
      <c r="S43" s="24"/>
      <c r="T43" s="99">
        <f t="shared" si="33"/>
        <v>0</v>
      </c>
      <c r="U43" s="50"/>
      <c r="V43" s="99">
        <f t="shared" si="26"/>
        <v>0</v>
      </c>
      <c r="W43" s="24"/>
      <c r="X43" s="99">
        <f t="shared" si="34"/>
        <v>0</v>
      </c>
      <c r="Y43" s="50"/>
      <c r="Z43" s="99">
        <f t="shared" si="27"/>
        <v>0</v>
      </c>
      <c r="AA43" s="24"/>
      <c r="AB43" s="99">
        <f t="shared" si="35"/>
        <v>0</v>
      </c>
      <c r="AC43" s="87"/>
      <c r="AD43" s="23">
        <f t="shared" si="28"/>
        <v>0</v>
      </c>
    </row>
    <row r="44" spans="1:30" ht="12.75" customHeight="1" x14ac:dyDescent="0.15">
      <c r="A44" s="11" t="s">
        <v>101</v>
      </c>
      <c r="B44" s="21"/>
      <c r="C44" s="24"/>
      <c r="D44" s="23">
        <f t="shared" si="29"/>
        <v>0</v>
      </c>
      <c r="E44" s="50"/>
      <c r="F44" s="99">
        <f t="shared" si="22"/>
        <v>0</v>
      </c>
      <c r="G44" s="24"/>
      <c r="H44" s="99">
        <f t="shared" si="30"/>
        <v>0</v>
      </c>
      <c r="I44" s="50"/>
      <c r="J44" s="99">
        <f t="shared" si="23"/>
        <v>0</v>
      </c>
      <c r="K44" s="24"/>
      <c r="L44" s="99">
        <f t="shared" si="31"/>
        <v>0</v>
      </c>
      <c r="M44" s="50"/>
      <c r="N44" s="99">
        <f t="shared" si="24"/>
        <v>0</v>
      </c>
      <c r="O44" s="24"/>
      <c r="P44" s="99">
        <f t="shared" si="32"/>
        <v>0</v>
      </c>
      <c r="Q44" s="50"/>
      <c r="R44" s="99">
        <f t="shared" si="25"/>
        <v>0</v>
      </c>
      <c r="S44" s="24"/>
      <c r="T44" s="99">
        <f t="shared" si="33"/>
        <v>0</v>
      </c>
      <c r="U44" s="50"/>
      <c r="V44" s="99">
        <f t="shared" si="26"/>
        <v>0</v>
      </c>
      <c r="W44" s="24"/>
      <c r="X44" s="99">
        <f t="shared" si="34"/>
        <v>0</v>
      </c>
      <c r="Y44" s="50"/>
      <c r="Z44" s="99">
        <f t="shared" si="27"/>
        <v>0</v>
      </c>
      <c r="AA44" s="24"/>
      <c r="AB44" s="99">
        <f t="shared" si="35"/>
        <v>0</v>
      </c>
      <c r="AC44" s="87"/>
      <c r="AD44" s="23">
        <f t="shared" si="28"/>
        <v>0</v>
      </c>
    </row>
    <row r="45" spans="1:30" ht="12.75" customHeight="1" x14ac:dyDescent="0.15">
      <c r="A45" s="11" t="s">
        <v>102</v>
      </c>
      <c r="B45" s="21"/>
      <c r="C45" s="24"/>
      <c r="D45" s="23">
        <f t="shared" si="29"/>
        <v>0</v>
      </c>
      <c r="E45" s="50"/>
      <c r="F45" s="99">
        <f t="shared" si="22"/>
        <v>0</v>
      </c>
      <c r="G45" s="24"/>
      <c r="H45" s="99">
        <f t="shared" si="30"/>
        <v>0</v>
      </c>
      <c r="I45" s="50"/>
      <c r="J45" s="99">
        <f t="shared" si="23"/>
        <v>0</v>
      </c>
      <c r="K45" s="24"/>
      <c r="L45" s="99">
        <f t="shared" si="31"/>
        <v>0</v>
      </c>
      <c r="M45" s="50"/>
      <c r="N45" s="99">
        <f t="shared" si="24"/>
        <v>0</v>
      </c>
      <c r="O45" s="24"/>
      <c r="P45" s="99">
        <f t="shared" si="32"/>
        <v>0</v>
      </c>
      <c r="Q45" s="50"/>
      <c r="R45" s="99">
        <f t="shared" si="25"/>
        <v>0</v>
      </c>
      <c r="S45" s="24"/>
      <c r="T45" s="99">
        <f t="shared" si="33"/>
        <v>0</v>
      </c>
      <c r="U45" s="50"/>
      <c r="V45" s="99">
        <f t="shared" si="26"/>
        <v>0</v>
      </c>
      <c r="W45" s="24"/>
      <c r="X45" s="99">
        <f t="shared" si="34"/>
        <v>0</v>
      </c>
      <c r="Y45" s="50"/>
      <c r="Z45" s="99">
        <f t="shared" si="27"/>
        <v>0</v>
      </c>
      <c r="AA45" s="24"/>
      <c r="AB45" s="99">
        <f t="shared" si="35"/>
        <v>0</v>
      </c>
      <c r="AC45" s="87"/>
      <c r="AD45" s="23">
        <f t="shared" si="28"/>
        <v>0</v>
      </c>
    </row>
    <row r="46" spans="1:30" ht="12.75" customHeight="1" x14ac:dyDescent="0.15">
      <c r="A46" s="8"/>
      <c r="D46" s="14"/>
      <c r="E46" s="51"/>
      <c r="F46" s="15"/>
      <c r="G46" s="8"/>
      <c r="H46" s="113"/>
      <c r="I46" s="100"/>
      <c r="J46" s="15"/>
      <c r="K46" s="8"/>
      <c r="L46" s="113"/>
      <c r="M46" s="100"/>
      <c r="O46" s="8"/>
      <c r="P46" s="113"/>
      <c r="Q46" s="100"/>
      <c r="S46" s="8"/>
      <c r="T46" s="113"/>
      <c r="U46" s="100"/>
      <c r="W46" s="8"/>
      <c r="X46" s="113"/>
      <c r="Y46" s="100"/>
      <c r="AA46" s="8"/>
      <c r="AB46" s="113"/>
      <c r="AC46" s="51"/>
      <c r="AD46" s="15"/>
    </row>
    <row r="47" spans="1:30" ht="12.75" customHeight="1" x14ac:dyDescent="0.15">
      <c r="A47" s="42" t="s">
        <v>108</v>
      </c>
      <c r="B47" s="43"/>
      <c r="C47" s="42"/>
      <c r="D47" s="44">
        <f>SUM(D36:D45)</f>
        <v>0</v>
      </c>
      <c r="E47" s="51"/>
      <c r="F47" s="39"/>
      <c r="G47" s="42"/>
      <c r="H47" s="103">
        <f>SUM(H36:H45)</f>
        <v>0</v>
      </c>
      <c r="I47" s="100"/>
      <c r="J47" s="39"/>
      <c r="K47" s="42"/>
      <c r="L47" s="103">
        <f>SUM(L36:L45)</f>
        <v>0</v>
      </c>
      <c r="M47" s="100"/>
      <c r="N47" s="36"/>
      <c r="O47" s="42"/>
      <c r="P47" s="103">
        <f>SUM(P36:P45)</f>
        <v>0</v>
      </c>
      <c r="Q47" s="100"/>
      <c r="R47" s="36"/>
      <c r="S47" s="42"/>
      <c r="T47" s="103">
        <f>SUM(T36:T45)</f>
        <v>0</v>
      </c>
      <c r="U47" s="100"/>
      <c r="V47" s="36"/>
      <c r="W47" s="42"/>
      <c r="X47" s="103">
        <f>SUM(X36:X46)</f>
        <v>0</v>
      </c>
      <c r="Y47" s="100"/>
      <c r="Z47" s="36"/>
      <c r="AA47" s="42"/>
      <c r="AB47" s="103">
        <f>SUM(AB36:AB46)</f>
        <v>0</v>
      </c>
      <c r="AC47" s="87"/>
      <c r="AD47" s="44">
        <f>SUM(D47,H47,L47,P47,T47,X47, AB47)</f>
        <v>0</v>
      </c>
    </row>
    <row r="48" spans="1:30" ht="12.75" customHeight="1" x14ac:dyDescent="0.15">
      <c r="A48" s="8" t="s">
        <v>17</v>
      </c>
      <c r="B48" s="8" t="s">
        <v>13</v>
      </c>
      <c r="C48" s="8" t="s">
        <v>16</v>
      </c>
      <c r="D48" s="8" t="s">
        <v>14</v>
      </c>
      <c r="E48" s="51"/>
      <c r="F48" s="8" t="s">
        <v>13</v>
      </c>
      <c r="G48" s="8" t="s">
        <v>16</v>
      </c>
      <c r="H48" s="8" t="s">
        <v>14</v>
      </c>
      <c r="I48" s="100"/>
      <c r="J48" s="8" t="s">
        <v>13</v>
      </c>
      <c r="K48" s="8" t="s">
        <v>16</v>
      </c>
      <c r="L48" s="8" t="s">
        <v>14</v>
      </c>
      <c r="M48" s="100"/>
      <c r="N48" s="8" t="s">
        <v>13</v>
      </c>
      <c r="O48" s="8" t="s">
        <v>16</v>
      </c>
      <c r="P48" s="8" t="s">
        <v>14</v>
      </c>
      <c r="Q48" s="100"/>
      <c r="R48" s="8" t="s">
        <v>13</v>
      </c>
      <c r="S48" s="8" t="s">
        <v>16</v>
      </c>
      <c r="T48" s="8" t="s">
        <v>14</v>
      </c>
      <c r="U48" s="100"/>
      <c r="V48" s="8" t="s">
        <v>13</v>
      </c>
      <c r="W48" s="8" t="s">
        <v>16</v>
      </c>
      <c r="X48" s="8" t="s">
        <v>14</v>
      </c>
      <c r="Y48" s="100"/>
      <c r="Z48" s="8" t="s">
        <v>13</v>
      </c>
      <c r="AA48" s="8" t="s">
        <v>16</v>
      </c>
      <c r="AB48" s="8" t="s">
        <v>14</v>
      </c>
      <c r="AC48" s="86"/>
      <c r="AD48" s="14"/>
    </row>
    <row r="49" spans="1:30" ht="12.75" customHeight="1" x14ac:dyDescent="0.15">
      <c r="A49" s="25" t="s">
        <v>18</v>
      </c>
      <c r="B49" s="21"/>
      <c r="C49" s="24"/>
      <c r="D49" s="23">
        <f>(B49/12)*C49</f>
        <v>0</v>
      </c>
      <c r="E49" s="50"/>
      <c r="F49" s="99">
        <f t="shared" ref="F49:F58" si="36">B49*(1+$B$8)</f>
        <v>0</v>
      </c>
      <c r="G49" s="24"/>
      <c r="H49" s="99">
        <f>(F49/12)*G49</f>
        <v>0</v>
      </c>
      <c r="I49" s="50"/>
      <c r="J49" s="99">
        <f t="shared" ref="J49:J58" si="37">F49*(1+$B$8)</f>
        <v>0</v>
      </c>
      <c r="K49" s="24"/>
      <c r="L49" s="99">
        <f>(J49/12)*K49</f>
        <v>0</v>
      </c>
      <c r="M49" s="50"/>
      <c r="N49" s="99">
        <f t="shared" ref="N49:N58" si="38">J49*(1+$B$8)</f>
        <v>0</v>
      </c>
      <c r="O49" s="24"/>
      <c r="P49" s="99">
        <f>(N49/12)*O49</f>
        <v>0</v>
      </c>
      <c r="Q49" s="50"/>
      <c r="R49" s="99">
        <f t="shared" ref="R49:R58" si="39">N49*(1+$B$8)</f>
        <v>0</v>
      </c>
      <c r="S49" s="24"/>
      <c r="T49" s="99">
        <f>(R49/12)*S49</f>
        <v>0</v>
      </c>
      <c r="U49" s="50"/>
      <c r="V49" s="99">
        <f t="shared" ref="V49:V58" si="40">R49*(1+$B$8)</f>
        <v>0</v>
      </c>
      <c r="W49" s="24"/>
      <c r="X49" s="99">
        <f>(V49/12)*W49</f>
        <v>0</v>
      </c>
      <c r="Y49" s="50"/>
      <c r="Z49" s="99">
        <f t="shared" ref="Z49:Z58" si="41">V49*(1+$B$8)</f>
        <v>0</v>
      </c>
      <c r="AA49" s="24"/>
      <c r="AB49" s="99">
        <f>(Z49/12)*AA49</f>
        <v>0</v>
      </c>
      <c r="AC49" s="87"/>
      <c r="AD49" s="23">
        <f t="shared" ref="AD49:AD58" si="42">SUM(D49,H49,L49,P49,T49,X49,AB49)</f>
        <v>0</v>
      </c>
    </row>
    <row r="50" spans="1:30" ht="12.75" customHeight="1" x14ac:dyDescent="0.15">
      <c r="A50" s="25" t="s">
        <v>19</v>
      </c>
      <c r="B50" s="21"/>
      <c r="C50" s="24"/>
      <c r="D50" s="23">
        <f t="shared" ref="D50:D58" si="43">(B50/12)*C50</f>
        <v>0</v>
      </c>
      <c r="E50" s="50"/>
      <c r="F50" s="99">
        <f t="shared" si="36"/>
        <v>0</v>
      </c>
      <c r="G50" s="24"/>
      <c r="H50" s="99">
        <f t="shared" ref="H50:H58" si="44">(F50/12)*G50</f>
        <v>0</v>
      </c>
      <c r="I50" s="50"/>
      <c r="J50" s="99">
        <f t="shared" si="37"/>
        <v>0</v>
      </c>
      <c r="K50" s="24"/>
      <c r="L50" s="99">
        <f t="shared" ref="L50:L58" si="45">(J50/12)*K50</f>
        <v>0</v>
      </c>
      <c r="M50" s="50"/>
      <c r="N50" s="99">
        <f t="shared" si="38"/>
        <v>0</v>
      </c>
      <c r="O50" s="24"/>
      <c r="P50" s="99">
        <f t="shared" ref="P50:P58" si="46">(N50/12)*O50</f>
        <v>0</v>
      </c>
      <c r="Q50" s="50"/>
      <c r="R50" s="99">
        <f t="shared" si="39"/>
        <v>0</v>
      </c>
      <c r="S50" s="24"/>
      <c r="T50" s="99">
        <f t="shared" ref="T50:T58" si="47">(R50/12)*S50</f>
        <v>0</v>
      </c>
      <c r="U50" s="50"/>
      <c r="V50" s="99">
        <f t="shared" si="40"/>
        <v>0</v>
      </c>
      <c r="W50" s="24"/>
      <c r="X50" s="99">
        <f t="shared" ref="X50:X58" si="48">(V50/12)*W50</f>
        <v>0</v>
      </c>
      <c r="Y50" s="50"/>
      <c r="Z50" s="99">
        <f t="shared" si="41"/>
        <v>0</v>
      </c>
      <c r="AA50" s="24"/>
      <c r="AB50" s="99">
        <f t="shared" ref="AB50:AB58" si="49">(Z50/12)*AA50</f>
        <v>0</v>
      </c>
      <c r="AC50" s="87"/>
      <c r="AD50" s="23">
        <f t="shared" si="42"/>
        <v>0</v>
      </c>
    </row>
    <row r="51" spans="1:30" ht="12.75" customHeight="1" x14ac:dyDescent="0.15">
      <c r="A51" s="25" t="s">
        <v>59</v>
      </c>
      <c r="B51" s="21"/>
      <c r="C51" s="24"/>
      <c r="D51" s="23">
        <f t="shared" si="43"/>
        <v>0</v>
      </c>
      <c r="E51" s="50"/>
      <c r="F51" s="99">
        <f t="shared" si="36"/>
        <v>0</v>
      </c>
      <c r="G51" s="24"/>
      <c r="H51" s="99">
        <f t="shared" si="44"/>
        <v>0</v>
      </c>
      <c r="I51" s="50"/>
      <c r="J51" s="99">
        <f t="shared" si="37"/>
        <v>0</v>
      </c>
      <c r="K51" s="24"/>
      <c r="L51" s="99">
        <f t="shared" si="45"/>
        <v>0</v>
      </c>
      <c r="M51" s="50"/>
      <c r="N51" s="99">
        <f t="shared" si="38"/>
        <v>0</v>
      </c>
      <c r="O51" s="24"/>
      <c r="P51" s="99">
        <f t="shared" si="46"/>
        <v>0</v>
      </c>
      <c r="Q51" s="50"/>
      <c r="R51" s="99">
        <f t="shared" si="39"/>
        <v>0</v>
      </c>
      <c r="S51" s="24"/>
      <c r="T51" s="99">
        <f t="shared" si="47"/>
        <v>0</v>
      </c>
      <c r="U51" s="50"/>
      <c r="V51" s="99">
        <f t="shared" si="40"/>
        <v>0</v>
      </c>
      <c r="W51" s="24"/>
      <c r="X51" s="99">
        <f t="shared" si="48"/>
        <v>0</v>
      </c>
      <c r="Y51" s="50"/>
      <c r="Z51" s="99">
        <f t="shared" si="41"/>
        <v>0</v>
      </c>
      <c r="AA51" s="24"/>
      <c r="AB51" s="99">
        <f t="shared" si="49"/>
        <v>0</v>
      </c>
      <c r="AC51" s="87"/>
      <c r="AD51" s="23">
        <f t="shared" si="42"/>
        <v>0</v>
      </c>
    </row>
    <row r="52" spans="1:30" ht="12.75" customHeight="1" x14ac:dyDescent="0.15">
      <c r="A52" s="25" t="s">
        <v>60</v>
      </c>
      <c r="B52" s="21"/>
      <c r="C52" s="24"/>
      <c r="D52" s="23">
        <f t="shared" si="43"/>
        <v>0</v>
      </c>
      <c r="E52" s="50"/>
      <c r="F52" s="99">
        <f t="shared" si="36"/>
        <v>0</v>
      </c>
      <c r="G52" s="24"/>
      <c r="H52" s="99">
        <f t="shared" si="44"/>
        <v>0</v>
      </c>
      <c r="I52" s="50"/>
      <c r="J52" s="99">
        <f t="shared" si="37"/>
        <v>0</v>
      </c>
      <c r="K52" s="24"/>
      <c r="L52" s="99">
        <f t="shared" si="45"/>
        <v>0</v>
      </c>
      <c r="M52" s="50"/>
      <c r="N52" s="99">
        <f t="shared" si="38"/>
        <v>0</v>
      </c>
      <c r="O52" s="24"/>
      <c r="P52" s="99">
        <f t="shared" si="46"/>
        <v>0</v>
      </c>
      <c r="Q52" s="50"/>
      <c r="R52" s="99">
        <f t="shared" si="39"/>
        <v>0</v>
      </c>
      <c r="S52" s="24"/>
      <c r="T52" s="99">
        <f t="shared" si="47"/>
        <v>0</v>
      </c>
      <c r="U52" s="50"/>
      <c r="V52" s="99">
        <f t="shared" si="40"/>
        <v>0</v>
      </c>
      <c r="W52" s="24"/>
      <c r="X52" s="99">
        <f t="shared" si="48"/>
        <v>0</v>
      </c>
      <c r="Y52" s="50"/>
      <c r="Z52" s="99">
        <f t="shared" si="41"/>
        <v>0</v>
      </c>
      <c r="AA52" s="24"/>
      <c r="AB52" s="99">
        <f t="shared" si="49"/>
        <v>0</v>
      </c>
      <c r="AC52" s="87"/>
      <c r="AD52" s="23">
        <f t="shared" si="42"/>
        <v>0</v>
      </c>
    </row>
    <row r="53" spans="1:30" ht="12.75" customHeight="1" x14ac:dyDescent="0.15">
      <c r="A53" s="25" t="s">
        <v>61</v>
      </c>
      <c r="B53" s="21"/>
      <c r="C53" s="24"/>
      <c r="D53" s="23">
        <f t="shared" si="43"/>
        <v>0</v>
      </c>
      <c r="E53" s="50"/>
      <c r="F53" s="99">
        <f t="shared" si="36"/>
        <v>0</v>
      </c>
      <c r="G53" s="24"/>
      <c r="H53" s="99">
        <f t="shared" si="44"/>
        <v>0</v>
      </c>
      <c r="I53" s="50"/>
      <c r="J53" s="99">
        <f t="shared" si="37"/>
        <v>0</v>
      </c>
      <c r="K53" s="24"/>
      <c r="L53" s="99">
        <f t="shared" si="45"/>
        <v>0</v>
      </c>
      <c r="M53" s="50"/>
      <c r="N53" s="99">
        <f t="shared" si="38"/>
        <v>0</v>
      </c>
      <c r="O53" s="24"/>
      <c r="P53" s="99">
        <f t="shared" si="46"/>
        <v>0</v>
      </c>
      <c r="Q53" s="50"/>
      <c r="R53" s="99">
        <f t="shared" si="39"/>
        <v>0</v>
      </c>
      <c r="S53" s="24"/>
      <c r="T53" s="99">
        <f t="shared" si="47"/>
        <v>0</v>
      </c>
      <c r="U53" s="50"/>
      <c r="V53" s="99">
        <f t="shared" si="40"/>
        <v>0</v>
      </c>
      <c r="W53" s="24"/>
      <c r="X53" s="99">
        <f t="shared" si="48"/>
        <v>0</v>
      </c>
      <c r="Y53" s="50"/>
      <c r="Z53" s="99">
        <f t="shared" si="41"/>
        <v>0</v>
      </c>
      <c r="AA53" s="24"/>
      <c r="AB53" s="99">
        <f t="shared" si="49"/>
        <v>0</v>
      </c>
      <c r="AC53" s="87"/>
      <c r="AD53" s="23">
        <f t="shared" si="42"/>
        <v>0</v>
      </c>
    </row>
    <row r="54" spans="1:30" ht="12.75" customHeight="1" x14ac:dyDescent="0.15">
      <c r="A54" s="25" t="s">
        <v>62</v>
      </c>
      <c r="B54" s="21"/>
      <c r="C54" s="24"/>
      <c r="D54" s="23">
        <f t="shared" si="43"/>
        <v>0</v>
      </c>
      <c r="E54" s="50"/>
      <c r="F54" s="99">
        <f t="shared" si="36"/>
        <v>0</v>
      </c>
      <c r="G54" s="24"/>
      <c r="H54" s="99">
        <f t="shared" si="44"/>
        <v>0</v>
      </c>
      <c r="I54" s="50"/>
      <c r="J54" s="99">
        <f t="shared" si="37"/>
        <v>0</v>
      </c>
      <c r="K54" s="24"/>
      <c r="L54" s="99">
        <f t="shared" si="45"/>
        <v>0</v>
      </c>
      <c r="M54" s="50"/>
      <c r="N54" s="99">
        <f t="shared" si="38"/>
        <v>0</v>
      </c>
      <c r="O54" s="24"/>
      <c r="P54" s="99">
        <f t="shared" si="46"/>
        <v>0</v>
      </c>
      <c r="Q54" s="50"/>
      <c r="R54" s="99">
        <f t="shared" si="39"/>
        <v>0</v>
      </c>
      <c r="S54" s="24"/>
      <c r="T54" s="99">
        <f t="shared" si="47"/>
        <v>0</v>
      </c>
      <c r="U54" s="50"/>
      <c r="V54" s="99">
        <f t="shared" si="40"/>
        <v>0</v>
      </c>
      <c r="W54" s="24"/>
      <c r="X54" s="99">
        <f t="shared" si="48"/>
        <v>0</v>
      </c>
      <c r="Y54" s="50"/>
      <c r="Z54" s="99">
        <f t="shared" si="41"/>
        <v>0</v>
      </c>
      <c r="AA54" s="24"/>
      <c r="AB54" s="99">
        <f t="shared" si="49"/>
        <v>0</v>
      </c>
      <c r="AC54" s="87"/>
      <c r="AD54" s="23">
        <f t="shared" si="42"/>
        <v>0</v>
      </c>
    </row>
    <row r="55" spans="1:30" ht="12.75" customHeight="1" x14ac:dyDescent="0.15">
      <c r="A55" s="25" t="s">
        <v>63</v>
      </c>
      <c r="B55" s="21"/>
      <c r="C55" s="24"/>
      <c r="D55" s="23">
        <f t="shared" si="43"/>
        <v>0</v>
      </c>
      <c r="E55" s="50"/>
      <c r="F55" s="99">
        <f t="shared" si="36"/>
        <v>0</v>
      </c>
      <c r="G55" s="24"/>
      <c r="H55" s="99">
        <f t="shared" si="44"/>
        <v>0</v>
      </c>
      <c r="I55" s="50"/>
      <c r="J55" s="99">
        <f t="shared" si="37"/>
        <v>0</v>
      </c>
      <c r="K55" s="24"/>
      <c r="L55" s="99">
        <f t="shared" si="45"/>
        <v>0</v>
      </c>
      <c r="M55" s="50"/>
      <c r="N55" s="99">
        <f t="shared" si="38"/>
        <v>0</v>
      </c>
      <c r="O55" s="24"/>
      <c r="P55" s="99">
        <f t="shared" si="46"/>
        <v>0</v>
      </c>
      <c r="Q55" s="50"/>
      <c r="R55" s="99">
        <f t="shared" si="39"/>
        <v>0</v>
      </c>
      <c r="S55" s="24"/>
      <c r="T55" s="99">
        <f t="shared" si="47"/>
        <v>0</v>
      </c>
      <c r="U55" s="50"/>
      <c r="V55" s="99">
        <f t="shared" si="40"/>
        <v>0</v>
      </c>
      <c r="W55" s="24"/>
      <c r="X55" s="99">
        <f t="shared" si="48"/>
        <v>0</v>
      </c>
      <c r="Y55" s="50"/>
      <c r="Z55" s="99">
        <f t="shared" si="41"/>
        <v>0</v>
      </c>
      <c r="AA55" s="24"/>
      <c r="AB55" s="99">
        <f t="shared" si="49"/>
        <v>0</v>
      </c>
      <c r="AC55" s="87"/>
      <c r="AD55" s="23">
        <f t="shared" si="42"/>
        <v>0</v>
      </c>
    </row>
    <row r="56" spans="1:30" ht="12.75" customHeight="1" x14ac:dyDescent="0.15">
      <c r="A56" s="25" t="s">
        <v>64</v>
      </c>
      <c r="B56" s="21"/>
      <c r="C56" s="24"/>
      <c r="D56" s="23">
        <f t="shared" si="43"/>
        <v>0</v>
      </c>
      <c r="E56" s="50"/>
      <c r="F56" s="99">
        <f t="shared" si="36"/>
        <v>0</v>
      </c>
      <c r="G56" s="24"/>
      <c r="H56" s="99">
        <f t="shared" si="44"/>
        <v>0</v>
      </c>
      <c r="I56" s="50"/>
      <c r="J56" s="99">
        <f t="shared" si="37"/>
        <v>0</v>
      </c>
      <c r="K56" s="24"/>
      <c r="L56" s="99">
        <f t="shared" si="45"/>
        <v>0</v>
      </c>
      <c r="M56" s="50"/>
      <c r="N56" s="99">
        <f t="shared" si="38"/>
        <v>0</v>
      </c>
      <c r="O56" s="24"/>
      <c r="P56" s="99">
        <f t="shared" si="46"/>
        <v>0</v>
      </c>
      <c r="Q56" s="50"/>
      <c r="R56" s="99">
        <f t="shared" si="39"/>
        <v>0</v>
      </c>
      <c r="S56" s="24"/>
      <c r="T56" s="99">
        <f t="shared" si="47"/>
        <v>0</v>
      </c>
      <c r="U56" s="50"/>
      <c r="V56" s="99">
        <f t="shared" si="40"/>
        <v>0</v>
      </c>
      <c r="W56" s="24"/>
      <c r="X56" s="99">
        <f t="shared" si="48"/>
        <v>0</v>
      </c>
      <c r="Y56" s="50"/>
      <c r="Z56" s="99">
        <f t="shared" si="41"/>
        <v>0</v>
      </c>
      <c r="AA56" s="24"/>
      <c r="AB56" s="99">
        <f t="shared" si="49"/>
        <v>0</v>
      </c>
      <c r="AC56" s="87"/>
      <c r="AD56" s="23">
        <f t="shared" si="42"/>
        <v>0</v>
      </c>
    </row>
    <row r="57" spans="1:30" ht="12.75" customHeight="1" x14ac:dyDescent="0.15">
      <c r="A57" s="25" t="s">
        <v>65</v>
      </c>
      <c r="B57" s="21"/>
      <c r="C57" s="24"/>
      <c r="D57" s="23">
        <f t="shared" si="43"/>
        <v>0</v>
      </c>
      <c r="E57" s="50"/>
      <c r="F57" s="99">
        <f t="shared" si="36"/>
        <v>0</v>
      </c>
      <c r="G57" s="24"/>
      <c r="H57" s="99">
        <f t="shared" si="44"/>
        <v>0</v>
      </c>
      <c r="I57" s="50"/>
      <c r="J57" s="99">
        <f t="shared" si="37"/>
        <v>0</v>
      </c>
      <c r="K57" s="24"/>
      <c r="L57" s="99">
        <f t="shared" si="45"/>
        <v>0</v>
      </c>
      <c r="M57" s="50"/>
      <c r="N57" s="99">
        <f t="shared" si="38"/>
        <v>0</v>
      </c>
      <c r="O57" s="24"/>
      <c r="P57" s="99">
        <f t="shared" si="46"/>
        <v>0</v>
      </c>
      <c r="Q57" s="50"/>
      <c r="R57" s="99">
        <f t="shared" si="39"/>
        <v>0</v>
      </c>
      <c r="S57" s="24"/>
      <c r="T57" s="99">
        <f t="shared" si="47"/>
        <v>0</v>
      </c>
      <c r="U57" s="50"/>
      <c r="V57" s="99">
        <f t="shared" si="40"/>
        <v>0</v>
      </c>
      <c r="W57" s="24"/>
      <c r="X57" s="99">
        <f t="shared" si="48"/>
        <v>0</v>
      </c>
      <c r="Y57" s="50"/>
      <c r="Z57" s="99">
        <f t="shared" si="41"/>
        <v>0</v>
      </c>
      <c r="AA57" s="24"/>
      <c r="AB57" s="99">
        <f t="shared" si="49"/>
        <v>0</v>
      </c>
      <c r="AC57" s="87"/>
      <c r="AD57" s="23">
        <f t="shared" si="42"/>
        <v>0</v>
      </c>
    </row>
    <row r="58" spans="1:30" ht="12.75" customHeight="1" x14ac:dyDescent="0.15">
      <c r="A58" s="25" t="s">
        <v>109</v>
      </c>
      <c r="B58" s="21"/>
      <c r="C58" s="24"/>
      <c r="D58" s="23">
        <f t="shared" si="43"/>
        <v>0</v>
      </c>
      <c r="E58" s="50"/>
      <c r="F58" s="99">
        <f t="shared" si="36"/>
        <v>0</v>
      </c>
      <c r="G58" s="24"/>
      <c r="H58" s="99">
        <f t="shared" si="44"/>
        <v>0</v>
      </c>
      <c r="I58" s="50"/>
      <c r="J58" s="99">
        <f t="shared" si="37"/>
        <v>0</v>
      </c>
      <c r="K58" s="24"/>
      <c r="L58" s="99">
        <f t="shared" si="45"/>
        <v>0</v>
      </c>
      <c r="M58" s="50"/>
      <c r="N58" s="99">
        <f t="shared" si="38"/>
        <v>0</v>
      </c>
      <c r="O58" s="24"/>
      <c r="P58" s="99">
        <f t="shared" si="46"/>
        <v>0</v>
      </c>
      <c r="Q58" s="50"/>
      <c r="R58" s="99">
        <f t="shared" si="39"/>
        <v>0</v>
      </c>
      <c r="S58" s="24"/>
      <c r="T58" s="99">
        <f t="shared" si="47"/>
        <v>0</v>
      </c>
      <c r="U58" s="50"/>
      <c r="V58" s="99">
        <f t="shared" si="40"/>
        <v>0</v>
      </c>
      <c r="W58" s="24"/>
      <c r="X58" s="99">
        <f t="shared" si="48"/>
        <v>0</v>
      </c>
      <c r="Y58" s="50"/>
      <c r="Z58" s="99">
        <f t="shared" si="41"/>
        <v>0</v>
      </c>
      <c r="AA58" s="24"/>
      <c r="AB58" s="99">
        <f t="shared" si="49"/>
        <v>0</v>
      </c>
      <c r="AC58" s="87"/>
      <c r="AD58" s="23">
        <f t="shared" si="42"/>
        <v>0</v>
      </c>
    </row>
    <row r="59" spans="1:30" ht="12.75" customHeight="1" x14ac:dyDescent="0.15">
      <c r="A59" s="25"/>
      <c r="D59" s="14"/>
      <c r="E59" s="51"/>
      <c r="F59" s="15"/>
      <c r="G59" s="8"/>
      <c r="H59" s="113"/>
      <c r="I59" s="100"/>
      <c r="J59" s="15"/>
      <c r="K59" s="8"/>
      <c r="L59" s="113"/>
      <c r="M59" s="100"/>
      <c r="O59" s="8"/>
      <c r="P59" s="113"/>
      <c r="Q59" s="100"/>
      <c r="S59" s="8"/>
      <c r="T59" s="113"/>
      <c r="U59" s="100"/>
      <c r="W59" s="8"/>
      <c r="X59" s="113"/>
      <c r="Y59" s="100"/>
      <c r="AA59" s="8"/>
      <c r="AB59" s="113"/>
      <c r="AC59" s="51"/>
      <c r="AD59" s="15"/>
    </row>
    <row r="60" spans="1:30" ht="12.75" customHeight="1" x14ac:dyDescent="0.15">
      <c r="A60" s="42" t="s">
        <v>20</v>
      </c>
      <c r="B60" s="43"/>
      <c r="C60" s="42"/>
      <c r="D60" s="44">
        <f>SUM(D49:D58)</f>
        <v>0</v>
      </c>
      <c r="E60" s="51"/>
      <c r="F60" s="39"/>
      <c r="G60" s="42"/>
      <c r="H60" s="103">
        <f>SUM(H49:H58)</f>
        <v>0</v>
      </c>
      <c r="I60" s="100"/>
      <c r="J60" s="39"/>
      <c r="K60" s="42"/>
      <c r="L60" s="103">
        <f>SUM(L49:L58)</f>
        <v>0</v>
      </c>
      <c r="M60" s="100"/>
      <c r="N60" s="36"/>
      <c r="O60" s="42"/>
      <c r="P60" s="103">
        <f>SUM(P49:P58)</f>
        <v>0</v>
      </c>
      <c r="Q60" s="100"/>
      <c r="R60" s="36"/>
      <c r="S60" s="42"/>
      <c r="T60" s="103">
        <f>SUM(T49:T58)</f>
        <v>0</v>
      </c>
      <c r="U60" s="100"/>
      <c r="V60" s="36"/>
      <c r="W60" s="42"/>
      <c r="X60" s="103">
        <f>SUM(X49:X58)</f>
        <v>0</v>
      </c>
      <c r="Y60" s="100"/>
      <c r="Z60" s="36"/>
      <c r="AA60" s="42"/>
      <c r="AB60" s="103">
        <f>SUM(AB49:AB58)</f>
        <v>0</v>
      </c>
      <c r="AC60" s="87"/>
      <c r="AD60" s="44">
        <f>SUM(D60,H60,L60,P60,T60,X60,AB60)</f>
        <v>0</v>
      </c>
    </row>
    <row r="61" spans="1:30" ht="12.75" customHeight="1" x14ac:dyDescent="0.15">
      <c r="A61" s="8" t="s">
        <v>111</v>
      </c>
      <c r="B61" s="8" t="s">
        <v>13</v>
      </c>
      <c r="C61" s="8" t="s">
        <v>16</v>
      </c>
      <c r="D61" s="8" t="s">
        <v>14</v>
      </c>
      <c r="E61" s="51"/>
      <c r="F61" s="8" t="s">
        <v>13</v>
      </c>
      <c r="G61" s="8" t="s">
        <v>16</v>
      </c>
      <c r="H61" s="8" t="s">
        <v>14</v>
      </c>
      <c r="I61" s="100"/>
      <c r="J61" s="8" t="s">
        <v>13</v>
      </c>
      <c r="K61" s="8" t="s">
        <v>16</v>
      </c>
      <c r="L61" s="8" t="s">
        <v>14</v>
      </c>
      <c r="M61" s="100"/>
      <c r="N61" s="8" t="s">
        <v>13</v>
      </c>
      <c r="O61" s="8" t="s">
        <v>16</v>
      </c>
      <c r="P61" s="8" t="s">
        <v>14</v>
      </c>
      <c r="Q61" s="100"/>
      <c r="R61" s="8" t="s">
        <v>13</v>
      </c>
      <c r="S61" s="8" t="s">
        <v>16</v>
      </c>
      <c r="T61" s="8" t="s">
        <v>14</v>
      </c>
      <c r="U61" s="100"/>
      <c r="V61" s="8" t="s">
        <v>13</v>
      </c>
      <c r="W61" s="8" t="s">
        <v>16</v>
      </c>
      <c r="X61" s="8" t="s">
        <v>14</v>
      </c>
      <c r="Y61" s="100"/>
      <c r="Z61" s="8" t="s">
        <v>13</v>
      </c>
      <c r="AA61" s="8" t="s">
        <v>16</v>
      </c>
      <c r="AB61" s="8" t="s">
        <v>14</v>
      </c>
      <c r="AC61" s="86"/>
      <c r="AD61" s="14"/>
    </row>
    <row r="62" spans="1:30" ht="12.75" customHeight="1" x14ac:dyDescent="0.15">
      <c r="A62" s="25" t="s">
        <v>22</v>
      </c>
      <c r="B62" s="21"/>
      <c r="C62" s="24"/>
      <c r="D62" s="23">
        <f>(B62/12)*C62</f>
        <v>0</v>
      </c>
      <c r="E62" s="50"/>
      <c r="F62" s="99">
        <f t="shared" ref="F62:F71" si="50">B62*(1+$B$8)</f>
        <v>0</v>
      </c>
      <c r="G62" s="24"/>
      <c r="H62" s="99">
        <f>(F62/12)*G62</f>
        <v>0</v>
      </c>
      <c r="I62" s="50"/>
      <c r="J62" s="99">
        <f t="shared" ref="J62:J71" si="51">F62*(1+$B$8)</f>
        <v>0</v>
      </c>
      <c r="K62" s="24"/>
      <c r="L62" s="99">
        <f>(J62/12)*K62</f>
        <v>0</v>
      </c>
      <c r="M62" s="50"/>
      <c r="N62" s="99">
        <f t="shared" ref="N62:N71" si="52">J62*(1+$B$8)</f>
        <v>0</v>
      </c>
      <c r="O62" s="24"/>
      <c r="P62" s="99">
        <f>(N62/12)*O62</f>
        <v>0</v>
      </c>
      <c r="Q62" s="50"/>
      <c r="R62" s="99">
        <f t="shared" ref="R62:R71" si="53">N62*(1+$B$8)</f>
        <v>0</v>
      </c>
      <c r="S62" s="24"/>
      <c r="T62" s="99">
        <f>(R62/12)*S62</f>
        <v>0</v>
      </c>
      <c r="U62" s="50"/>
      <c r="V62" s="99">
        <f t="shared" ref="V62:V71" si="54">R62*(1+$B$8)</f>
        <v>0</v>
      </c>
      <c r="W62" s="24"/>
      <c r="X62" s="99">
        <f>(V62/12)*W62</f>
        <v>0</v>
      </c>
      <c r="Y62" s="50"/>
      <c r="Z62" s="99">
        <f t="shared" ref="Z62:Z71" si="55">V62*(1+$B$8)</f>
        <v>0</v>
      </c>
      <c r="AA62" s="24"/>
      <c r="AB62" s="99">
        <f>(Z62/12)*AA62</f>
        <v>0</v>
      </c>
      <c r="AC62" s="87"/>
      <c r="AD62" s="23">
        <f t="shared" ref="AD62:AD71" si="56">SUM(D62,H62,L62,P62,T62,X62,AB62)</f>
        <v>0</v>
      </c>
    </row>
    <row r="63" spans="1:30" ht="12.75" customHeight="1" x14ac:dyDescent="0.15">
      <c r="A63" s="25" t="s">
        <v>23</v>
      </c>
      <c r="B63" s="21"/>
      <c r="C63" s="24"/>
      <c r="D63" s="23">
        <f t="shared" ref="D63:D71" si="57">(B63/12)*C63</f>
        <v>0</v>
      </c>
      <c r="E63" s="50"/>
      <c r="F63" s="99">
        <f t="shared" si="50"/>
        <v>0</v>
      </c>
      <c r="G63" s="24"/>
      <c r="H63" s="99">
        <f t="shared" ref="H63:H71" si="58">(F63/12)*G63</f>
        <v>0</v>
      </c>
      <c r="I63" s="50"/>
      <c r="J63" s="99">
        <f t="shared" si="51"/>
        <v>0</v>
      </c>
      <c r="K63" s="24"/>
      <c r="L63" s="99">
        <f t="shared" ref="L63:L71" si="59">(J63/12)*K63</f>
        <v>0</v>
      </c>
      <c r="M63" s="50"/>
      <c r="N63" s="99">
        <f t="shared" si="52"/>
        <v>0</v>
      </c>
      <c r="O63" s="24"/>
      <c r="P63" s="99">
        <f t="shared" ref="P63:P71" si="60">(N63/12)*O63</f>
        <v>0</v>
      </c>
      <c r="Q63" s="50"/>
      <c r="R63" s="99">
        <f t="shared" si="53"/>
        <v>0</v>
      </c>
      <c r="S63" s="24"/>
      <c r="T63" s="99">
        <f t="shared" ref="T63:T71" si="61">(R63/12)*S63</f>
        <v>0</v>
      </c>
      <c r="U63" s="50"/>
      <c r="V63" s="99">
        <f t="shared" si="54"/>
        <v>0</v>
      </c>
      <c r="W63" s="24"/>
      <c r="X63" s="99">
        <f t="shared" ref="X63:X71" si="62">(V63/12)*W63</f>
        <v>0</v>
      </c>
      <c r="Y63" s="50"/>
      <c r="Z63" s="99">
        <f t="shared" si="55"/>
        <v>0</v>
      </c>
      <c r="AA63" s="24"/>
      <c r="AB63" s="99">
        <f t="shared" ref="AB63:AB71" si="63">(Z63/12)*AA63</f>
        <v>0</v>
      </c>
      <c r="AC63" s="87"/>
      <c r="AD63" s="23">
        <f t="shared" si="56"/>
        <v>0</v>
      </c>
    </row>
    <row r="64" spans="1:30" ht="12.75" customHeight="1" x14ac:dyDescent="0.15">
      <c r="A64" s="25" t="s">
        <v>66</v>
      </c>
      <c r="B64" s="21"/>
      <c r="C64" s="24"/>
      <c r="D64" s="23">
        <f t="shared" si="57"/>
        <v>0</v>
      </c>
      <c r="E64" s="50"/>
      <c r="F64" s="99">
        <f t="shared" si="50"/>
        <v>0</v>
      </c>
      <c r="G64" s="24"/>
      <c r="H64" s="99">
        <f t="shared" si="58"/>
        <v>0</v>
      </c>
      <c r="I64" s="50"/>
      <c r="J64" s="99">
        <f t="shared" si="51"/>
        <v>0</v>
      </c>
      <c r="K64" s="24"/>
      <c r="L64" s="99">
        <f t="shared" si="59"/>
        <v>0</v>
      </c>
      <c r="M64" s="50"/>
      <c r="N64" s="99">
        <f t="shared" si="52"/>
        <v>0</v>
      </c>
      <c r="O64" s="24"/>
      <c r="P64" s="99">
        <f t="shared" si="60"/>
        <v>0</v>
      </c>
      <c r="Q64" s="50"/>
      <c r="R64" s="99">
        <f t="shared" si="53"/>
        <v>0</v>
      </c>
      <c r="S64" s="24"/>
      <c r="T64" s="99">
        <f t="shared" si="61"/>
        <v>0</v>
      </c>
      <c r="U64" s="50"/>
      <c r="V64" s="99">
        <f t="shared" si="54"/>
        <v>0</v>
      </c>
      <c r="W64" s="24"/>
      <c r="X64" s="99">
        <f t="shared" si="62"/>
        <v>0</v>
      </c>
      <c r="Y64" s="50"/>
      <c r="Z64" s="99">
        <f t="shared" si="55"/>
        <v>0</v>
      </c>
      <c r="AA64" s="24"/>
      <c r="AB64" s="99">
        <f t="shared" si="63"/>
        <v>0</v>
      </c>
      <c r="AC64" s="87"/>
      <c r="AD64" s="23">
        <f t="shared" si="56"/>
        <v>0</v>
      </c>
    </row>
    <row r="65" spans="1:30" ht="12.75" customHeight="1" x14ac:dyDescent="0.15">
      <c r="A65" s="25" t="s">
        <v>67</v>
      </c>
      <c r="B65" s="21"/>
      <c r="C65" s="24"/>
      <c r="D65" s="23">
        <f t="shared" si="57"/>
        <v>0</v>
      </c>
      <c r="E65" s="50"/>
      <c r="F65" s="99">
        <f t="shared" si="50"/>
        <v>0</v>
      </c>
      <c r="G65" s="24"/>
      <c r="H65" s="99">
        <f t="shared" si="58"/>
        <v>0</v>
      </c>
      <c r="I65" s="50"/>
      <c r="J65" s="99">
        <f t="shared" si="51"/>
        <v>0</v>
      </c>
      <c r="K65" s="24"/>
      <c r="L65" s="99">
        <f t="shared" si="59"/>
        <v>0</v>
      </c>
      <c r="M65" s="50"/>
      <c r="N65" s="99">
        <f t="shared" si="52"/>
        <v>0</v>
      </c>
      <c r="O65" s="24"/>
      <c r="P65" s="99">
        <f t="shared" si="60"/>
        <v>0</v>
      </c>
      <c r="Q65" s="50"/>
      <c r="R65" s="99">
        <f t="shared" si="53"/>
        <v>0</v>
      </c>
      <c r="S65" s="24"/>
      <c r="T65" s="99">
        <f t="shared" si="61"/>
        <v>0</v>
      </c>
      <c r="U65" s="50"/>
      <c r="V65" s="99">
        <f t="shared" si="54"/>
        <v>0</v>
      </c>
      <c r="W65" s="24"/>
      <c r="X65" s="99">
        <f t="shared" si="62"/>
        <v>0</v>
      </c>
      <c r="Y65" s="50"/>
      <c r="Z65" s="99">
        <f t="shared" si="55"/>
        <v>0</v>
      </c>
      <c r="AA65" s="24"/>
      <c r="AB65" s="99">
        <f t="shared" si="63"/>
        <v>0</v>
      </c>
      <c r="AC65" s="87"/>
      <c r="AD65" s="23">
        <f t="shared" si="56"/>
        <v>0</v>
      </c>
    </row>
    <row r="66" spans="1:30" ht="12.75" customHeight="1" x14ac:dyDescent="0.15">
      <c r="A66" s="25" t="s">
        <v>68</v>
      </c>
      <c r="B66" s="21"/>
      <c r="C66" s="24"/>
      <c r="D66" s="23">
        <f t="shared" si="57"/>
        <v>0</v>
      </c>
      <c r="E66" s="50"/>
      <c r="F66" s="99">
        <f t="shared" si="50"/>
        <v>0</v>
      </c>
      <c r="G66" s="24"/>
      <c r="H66" s="99">
        <f t="shared" si="58"/>
        <v>0</v>
      </c>
      <c r="I66" s="50"/>
      <c r="J66" s="99">
        <f t="shared" si="51"/>
        <v>0</v>
      </c>
      <c r="K66" s="24"/>
      <c r="L66" s="99">
        <f t="shared" si="59"/>
        <v>0</v>
      </c>
      <c r="M66" s="50"/>
      <c r="N66" s="99">
        <f t="shared" si="52"/>
        <v>0</v>
      </c>
      <c r="O66" s="24"/>
      <c r="P66" s="99">
        <f t="shared" si="60"/>
        <v>0</v>
      </c>
      <c r="Q66" s="50"/>
      <c r="R66" s="99">
        <f t="shared" si="53"/>
        <v>0</v>
      </c>
      <c r="S66" s="24"/>
      <c r="T66" s="99">
        <f t="shared" si="61"/>
        <v>0</v>
      </c>
      <c r="U66" s="50"/>
      <c r="V66" s="99">
        <f t="shared" si="54"/>
        <v>0</v>
      </c>
      <c r="W66" s="24"/>
      <c r="X66" s="99">
        <f t="shared" si="62"/>
        <v>0</v>
      </c>
      <c r="Y66" s="50"/>
      <c r="Z66" s="99">
        <f t="shared" si="55"/>
        <v>0</v>
      </c>
      <c r="AA66" s="24"/>
      <c r="AB66" s="99">
        <f t="shared" si="63"/>
        <v>0</v>
      </c>
      <c r="AC66" s="87"/>
      <c r="AD66" s="23">
        <f t="shared" si="56"/>
        <v>0</v>
      </c>
    </row>
    <row r="67" spans="1:30" ht="12.75" customHeight="1" x14ac:dyDescent="0.15">
      <c r="A67" s="25" t="s">
        <v>69</v>
      </c>
      <c r="B67" s="21"/>
      <c r="C67" s="24"/>
      <c r="D67" s="23">
        <f t="shared" si="57"/>
        <v>0</v>
      </c>
      <c r="E67" s="50"/>
      <c r="F67" s="99">
        <f t="shared" si="50"/>
        <v>0</v>
      </c>
      <c r="G67" s="24"/>
      <c r="H67" s="99">
        <f t="shared" si="58"/>
        <v>0</v>
      </c>
      <c r="I67" s="50"/>
      <c r="J67" s="99">
        <f t="shared" si="51"/>
        <v>0</v>
      </c>
      <c r="K67" s="24"/>
      <c r="L67" s="99">
        <f t="shared" si="59"/>
        <v>0</v>
      </c>
      <c r="M67" s="50"/>
      <c r="N67" s="99">
        <f t="shared" si="52"/>
        <v>0</v>
      </c>
      <c r="O67" s="24"/>
      <c r="P67" s="99">
        <f t="shared" si="60"/>
        <v>0</v>
      </c>
      <c r="Q67" s="50"/>
      <c r="R67" s="99">
        <f t="shared" si="53"/>
        <v>0</v>
      </c>
      <c r="S67" s="24"/>
      <c r="T67" s="99">
        <f t="shared" si="61"/>
        <v>0</v>
      </c>
      <c r="U67" s="50"/>
      <c r="V67" s="99">
        <f t="shared" si="54"/>
        <v>0</v>
      </c>
      <c r="W67" s="24"/>
      <c r="X67" s="99">
        <f t="shared" si="62"/>
        <v>0</v>
      </c>
      <c r="Y67" s="50"/>
      <c r="Z67" s="99">
        <f t="shared" si="55"/>
        <v>0</v>
      </c>
      <c r="AA67" s="24"/>
      <c r="AB67" s="99">
        <f t="shared" si="63"/>
        <v>0</v>
      </c>
      <c r="AC67" s="87"/>
      <c r="AD67" s="23">
        <f t="shared" si="56"/>
        <v>0</v>
      </c>
    </row>
    <row r="68" spans="1:30" ht="12.75" customHeight="1" x14ac:dyDescent="0.15">
      <c r="A68" s="25" t="s">
        <v>70</v>
      </c>
      <c r="B68" s="21"/>
      <c r="C68" s="24"/>
      <c r="D68" s="23">
        <f t="shared" si="57"/>
        <v>0</v>
      </c>
      <c r="E68" s="50"/>
      <c r="F68" s="99">
        <f t="shared" si="50"/>
        <v>0</v>
      </c>
      <c r="G68" s="24"/>
      <c r="H68" s="99">
        <f t="shared" si="58"/>
        <v>0</v>
      </c>
      <c r="I68" s="50"/>
      <c r="J68" s="99">
        <f t="shared" si="51"/>
        <v>0</v>
      </c>
      <c r="K68" s="24"/>
      <c r="L68" s="99">
        <f t="shared" si="59"/>
        <v>0</v>
      </c>
      <c r="M68" s="50"/>
      <c r="N68" s="99">
        <f t="shared" si="52"/>
        <v>0</v>
      </c>
      <c r="O68" s="24"/>
      <c r="P68" s="99">
        <f t="shared" si="60"/>
        <v>0</v>
      </c>
      <c r="Q68" s="50"/>
      <c r="R68" s="99">
        <f t="shared" si="53"/>
        <v>0</v>
      </c>
      <c r="S68" s="24"/>
      <c r="T68" s="99">
        <f t="shared" si="61"/>
        <v>0</v>
      </c>
      <c r="U68" s="50"/>
      <c r="V68" s="99">
        <f t="shared" si="54"/>
        <v>0</v>
      </c>
      <c r="W68" s="24"/>
      <c r="X68" s="99">
        <f t="shared" si="62"/>
        <v>0</v>
      </c>
      <c r="Y68" s="50"/>
      <c r="Z68" s="99">
        <f t="shared" si="55"/>
        <v>0</v>
      </c>
      <c r="AA68" s="24"/>
      <c r="AB68" s="99">
        <f t="shared" si="63"/>
        <v>0</v>
      </c>
      <c r="AC68" s="87"/>
      <c r="AD68" s="23">
        <f t="shared" si="56"/>
        <v>0</v>
      </c>
    </row>
    <row r="69" spans="1:30" ht="12.75" customHeight="1" x14ac:dyDescent="0.15">
      <c r="A69" s="25" t="s">
        <v>71</v>
      </c>
      <c r="B69" s="21"/>
      <c r="C69" s="24"/>
      <c r="D69" s="23">
        <f t="shared" si="57"/>
        <v>0</v>
      </c>
      <c r="E69" s="50"/>
      <c r="F69" s="99">
        <f t="shared" si="50"/>
        <v>0</v>
      </c>
      <c r="G69" s="24"/>
      <c r="H69" s="99">
        <f t="shared" si="58"/>
        <v>0</v>
      </c>
      <c r="I69" s="50"/>
      <c r="J69" s="99">
        <f t="shared" si="51"/>
        <v>0</v>
      </c>
      <c r="K69" s="24"/>
      <c r="L69" s="99">
        <f t="shared" si="59"/>
        <v>0</v>
      </c>
      <c r="M69" s="50"/>
      <c r="N69" s="99">
        <f t="shared" si="52"/>
        <v>0</v>
      </c>
      <c r="O69" s="24"/>
      <c r="P69" s="99">
        <f t="shared" si="60"/>
        <v>0</v>
      </c>
      <c r="Q69" s="50"/>
      <c r="R69" s="99">
        <f t="shared" si="53"/>
        <v>0</v>
      </c>
      <c r="S69" s="24"/>
      <c r="T69" s="99">
        <f t="shared" si="61"/>
        <v>0</v>
      </c>
      <c r="U69" s="50"/>
      <c r="V69" s="99">
        <f t="shared" si="54"/>
        <v>0</v>
      </c>
      <c r="W69" s="24"/>
      <c r="X69" s="99">
        <f t="shared" si="62"/>
        <v>0</v>
      </c>
      <c r="Y69" s="50"/>
      <c r="Z69" s="99">
        <f t="shared" si="55"/>
        <v>0</v>
      </c>
      <c r="AA69" s="24"/>
      <c r="AB69" s="99">
        <f t="shared" si="63"/>
        <v>0</v>
      </c>
      <c r="AC69" s="87"/>
      <c r="AD69" s="23">
        <f t="shared" si="56"/>
        <v>0</v>
      </c>
    </row>
    <row r="70" spans="1:30" ht="12.75" customHeight="1" x14ac:dyDescent="0.15">
      <c r="A70" s="25" t="s">
        <v>72</v>
      </c>
      <c r="B70" s="21"/>
      <c r="C70" s="24"/>
      <c r="D70" s="23">
        <f t="shared" si="57"/>
        <v>0</v>
      </c>
      <c r="E70" s="50"/>
      <c r="F70" s="99">
        <f t="shared" si="50"/>
        <v>0</v>
      </c>
      <c r="G70" s="24"/>
      <c r="H70" s="99">
        <f t="shared" si="58"/>
        <v>0</v>
      </c>
      <c r="I70" s="50"/>
      <c r="J70" s="99">
        <f t="shared" si="51"/>
        <v>0</v>
      </c>
      <c r="K70" s="24"/>
      <c r="L70" s="99">
        <f t="shared" si="59"/>
        <v>0</v>
      </c>
      <c r="M70" s="50"/>
      <c r="N70" s="99">
        <f t="shared" si="52"/>
        <v>0</v>
      </c>
      <c r="O70" s="24"/>
      <c r="P70" s="99">
        <f t="shared" si="60"/>
        <v>0</v>
      </c>
      <c r="Q70" s="50"/>
      <c r="R70" s="99">
        <f t="shared" si="53"/>
        <v>0</v>
      </c>
      <c r="S70" s="24"/>
      <c r="T70" s="99">
        <f t="shared" si="61"/>
        <v>0</v>
      </c>
      <c r="U70" s="50"/>
      <c r="V70" s="99">
        <f t="shared" si="54"/>
        <v>0</v>
      </c>
      <c r="W70" s="24"/>
      <c r="X70" s="99">
        <f t="shared" si="62"/>
        <v>0</v>
      </c>
      <c r="Y70" s="50"/>
      <c r="Z70" s="99">
        <f t="shared" si="55"/>
        <v>0</v>
      </c>
      <c r="AA70" s="24"/>
      <c r="AB70" s="99">
        <f t="shared" si="63"/>
        <v>0</v>
      </c>
      <c r="AC70" s="87"/>
      <c r="AD70" s="23">
        <f t="shared" si="56"/>
        <v>0</v>
      </c>
    </row>
    <row r="71" spans="1:30" ht="12.75" customHeight="1" x14ac:dyDescent="0.15">
      <c r="A71" s="25" t="s">
        <v>73</v>
      </c>
      <c r="B71" s="21"/>
      <c r="C71" s="24"/>
      <c r="D71" s="23">
        <f t="shared" si="57"/>
        <v>0</v>
      </c>
      <c r="E71" s="50"/>
      <c r="F71" s="99">
        <f t="shared" si="50"/>
        <v>0</v>
      </c>
      <c r="G71" s="24"/>
      <c r="H71" s="99">
        <f t="shared" si="58"/>
        <v>0</v>
      </c>
      <c r="I71" s="50"/>
      <c r="J71" s="99">
        <f t="shared" si="51"/>
        <v>0</v>
      </c>
      <c r="K71" s="24"/>
      <c r="L71" s="99">
        <f t="shared" si="59"/>
        <v>0</v>
      </c>
      <c r="M71" s="50"/>
      <c r="N71" s="99">
        <f t="shared" si="52"/>
        <v>0</v>
      </c>
      <c r="O71" s="24"/>
      <c r="P71" s="99">
        <f t="shared" si="60"/>
        <v>0</v>
      </c>
      <c r="Q71" s="50"/>
      <c r="R71" s="99">
        <f t="shared" si="53"/>
        <v>0</v>
      </c>
      <c r="S71" s="24"/>
      <c r="T71" s="99">
        <f t="shared" si="61"/>
        <v>0</v>
      </c>
      <c r="U71" s="50"/>
      <c r="V71" s="99">
        <f t="shared" si="54"/>
        <v>0</v>
      </c>
      <c r="W71" s="24"/>
      <c r="X71" s="99">
        <f t="shared" si="62"/>
        <v>0</v>
      </c>
      <c r="Y71" s="50"/>
      <c r="Z71" s="99">
        <f t="shared" si="55"/>
        <v>0</v>
      </c>
      <c r="AA71" s="24"/>
      <c r="AB71" s="99">
        <f t="shared" si="63"/>
        <v>0</v>
      </c>
      <c r="AC71" s="87"/>
      <c r="AD71" s="23">
        <f t="shared" si="56"/>
        <v>0</v>
      </c>
    </row>
    <row r="72" spans="1:30" ht="12.75" customHeight="1" x14ac:dyDescent="0.15">
      <c r="A72" s="25"/>
      <c r="D72" s="14"/>
      <c r="E72" s="51"/>
      <c r="F72" s="15"/>
      <c r="G72" s="8"/>
      <c r="H72" s="113"/>
      <c r="I72" s="100"/>
      <c r="J72" s="15"/>
      <c r="K72" s="8"/>
      <c r="L72" s="113"/>
      <c r="M72" s="100"/>
      <c r="O72" s="8"/>
      <c r="P72" s="113"/>
      <c r="Q72" s="100"/>
      <c r="S72" s="8"/>
      <c r="T72" s="113"/>
      <c r="U72" s="100"/>
      <c r="W72" s="8"/>
      <c r="X72" s="113"/>
      <c r="Y72" s="100"/>
      <c r="AA72" s="8"/>
      <c r="AB72" s="113"/>
      <c r="AC72" s="51"/>
      <c r="AD72" s="15"/>
    </row>
    <row r="73" spans="1:30" ht="12.75" customHeight="1" x14ac:dyDescent="0.15">
      <c r="A73" s="42" t="s">
        <v>110</v>
      </c>
      <c r="B73" s="43"/>
      <c r="C73" s="42"/>
      <c r="D73" s="44">
        <f>SUM(D62:D71)</f>
        <v>0</v>
      </c>
      <c r="E73" s="51"/>
      <c r="F73" s="39"/>
      <c r="G73" s="42"/>
      <c r="H73" s="103">
        <f>SUM(H62:H71)</f>
        <v>0</v>
      </c>
      <c r="I73" s="100"/>
      <c r="J73" s="39"/>
      <c r="K73" s="42"/>
      <c r="L73" s="103">
        <f>SUM(L62:L71)</f>
        <v>0</v>
      </c>
      <c r="M73" s="100"/>
      <c r="N73" s="36"/>
      <c r="O73" s="42"/>
      <c r="P73" s="103">
        <f>SUM(P62:P71)</f>
        <v>0</v>
      </c>
      <c r="Q73" s="100"/>
      <c r="R73" s="36"/>
      <c r="S73" s="42"/>
      <c r="T73" s="103">
        <f>SUM(T62:T71)</f>
        <v>0</v>
      </c>
      <c r="U73" s="100"/>
      <c r="V73" s="36"/>
      <c r="W73" s="42"/>
      <c r="X73" s="103">
        <f>SUM(X62:X71)</f>
        <v>0</v>
      </c>
      <c r="Y73" s="100"/>
      <c r="Z73" s="36"/>
      <c r="AA73" s="42"/>
      <c r="AB73" s="103">
        <f>SUM(AB62:AB71)</f>
        <v>0</v>
      </c>
      <c r="AC73" s="87"/>
      <c r="AD73" s="44">
        <f>SUM(D73,H73,L73,P73,T73,X73,AB73)</f>
        <v>0</v>
      </c>
    </row>
    <row r="74" spans="1:30" ht="12.75" customHeight="1" x14ac:dyDescent="0.15">
      <c r="A74" s="8" t="s">
        <v>24</v>
      </c>
      <c r="B74" s="3" t="s">
        <v>25</v>
      </c>
      <c r="C74" s="8" t="s">
        <v>16</v>
      </c>
      <c r="D74" s="8" t="s">
        <v>14</v>
      </c>
      <c r="E74" s="51"/>
      <c r="F74" s="3" t="s">
        <v>25</v>
      </c>
      <c r="G74" s="8" t="s">
        <v>16</v>
      </c>
      <c r="H74" s="8" t="s">
        <v>14</v>
      </c>
      <c r="I74" s="100"/>
      <c r="J74" s="3" t="s">
        <v>25</v>
      </c>
      <c r="K74" s="8" t="s">
        <v>16</v>
      </c>
      <c r="L74" s="8" t="s">
        <v>14</v>
      </c>
      <c r="M74" s="100"/>
      <c r="N74" s="3" t="s">
        <v>25</v>
      </c>
      <c r="O74" s="8" t="s">
        <v>16</v>
      </c>
      <c r="P74" s="8" t="s">
        <v>14</v>
      </c>
      <c r="Q74" s="100"/>
      <c r="R74" s="3" t="s">
        <v>25</v>
      </c>
      <c r="S74" s="8" t="s">
        <v>16</v>
      </c>
      <c r="T74" s="8" t="s">
        <v>14</v>
      </c>
      <c r="U74" s="100"/>
      <c r="V74" s="3" t="s">
        <v>25</v>
      </c>
      <c r="W74" s="8" t="s">
        <v>16</v>
      </c>
      <c r="X74" s="8" t="s">
        <v>14</v>
      </c>
      <c r="Y74" s="100"/>
      <c r="Z74" s="3" t="s">
        <v>25</v>
      </c>
      <c r="AA74" s="8" t="s">
        <v>16</v>
      </c>
      <c r="AB74" s="8" t="s">
        <v>14</v>
      </c>
      <c r="AC74" s="86"/>
      <c r="AD74" s="15"/>
    </row>
    <row r="75" spans="1:30" ht="12.75" customHeight="1" x14ac:dyDescent="0.15">
      <c r="A75" s="11" t="s">
        <v>26</v>
      </c>
      <c r="B75" s="75"/>
      <c r="C75" s="22"/>
      <c r="D75" s="23">
        <f>B75*C75</f>
        <v>0</v>
      </c>
      <c r="E75" s="51"/>
      <c r="F75" s="99">
        <f>B75*(1+$B$8)</f>
        <v>0</v>
      </c>
      <c r="G75" s="22"/>
      <c r="H75" s="99">
        <f>F75*G75</f>
        <v>0</v>
      </c>
      <c r="I75" s="100"/>
      <c r="J75" s="99">
        <f>F75*(1+$B$8)</f>
        <v>0</v>
      </c>
      <c r="K75" s="22"/>
      <c r="L75" s="99">
        <f>J75*K75</f>
        <v>0</v>
      </c>
      <c r="M75" s="100"/>
      <c r="N75" s="99">
        <f>J75*(1+$B$8)</f>
        <v>0</v>
      </c>
      <c r="O75" s="22"/>
      <c r="P75" s="99">
        <f>N75*O75</f>
        <v>0</v>
      </c>
      <c r="Q75" s="100"/>
      <c r="R75" s="99">
        <f>N75*(1+$B$8)</f>
        <v>0</v>
      </c>
      <c r="S75" s="22"/>
      <c r="T75" s="99">
        <f>R75*S75</f>
        <v>0</v>
      </c>
      <c r="U75" s="100"/>
      <c r="V75" s="99">
        <f>R75*(1+$B$8)</f>
        <v>0</v>
      </c>
      <c r="W75" s="22"/>
      <c r="X75" s="99">
        <f>V75*W75</f>
        <v>0</v>
      </c>
      <c r="Y75" s="100"/>
      <c r="Z75" s="99">
        <f>V75*(1+$B$8)</f>
        <v>0</v>
      </c>
      <c r="AA75" s="22"/>
      <c r="AB75" s="99">
        <f>Z75*AA75</f>
        <v>0</v>
      </c>
      <c r="AC75" s="87"/>
      <c r="AD75" s="23">
        <f t="shared" ref="AD75:AD76" si="64">SUM(D75,H75,L75,P75,T75,X75,AB75)</f>
        <v>0</v>
      </c>
    </row>
    <row r="76" spans="1:30" ht="12.75" customHeight="1" x14ac:dyDescent="0.15">
      <c r="A76" s="11" t="s">
        <v>27</v>
      </c>
      <c r="B76" s="75"/>
      <c r="C76" s="24"/>
      <c r="D76" s="23">
        <f>B76*C76</f>
        <v>0</v>
      </c>
      <c r="E76" s="51"/>
      <c r="F76" s="99">
        <f>B76*(1+$B$8)</f>
        <v>0</v>
      </c>
      <c r="G76" s="24"/>
      <c r="H76" s="99">
        <f>F76*G76</f>
        <v>0</v>
      </c>
      <c r="I76" s="100"/>
      <c r="J76" s="99">
        <f>F76*(1+$B$8)</f>
        <v>0</v>
      </c>
      <c r="K76" s="24"/>
      <c r="L76" s="99">
        <f>J76*K76</f>
        <v>0</v>
      </c>
      <c r="M76" s="100"/>
      <c r="N76" s="99">
        <f>J76*(1+$B$8)</f>
        <v>0</v>
      </c>
      <c r="O76" s="24"/>
      <c r="P76" s="99">
        <f>N76*O76</f>
        <v>0</v>
      </c>
      <c r="Q76" s="100"/>
      <c r="R76" s="99">
        <f>N76*(1+$B$8)</f>
        <v>0</v>
      </c>
      <c r="S76" s="24"/>
      <c r="T76" s="99">
        <f>R76*S76</f>
        <v>0</v>
      </c>
      <c r="U76" s="100"/>
      <c r="V76" s="99">
        <f>R76*(1+$B$8)</f>
        <v>0</v>
      </c>
      <c r="W76" s="24"/>
      <c r="X76" s="99">
        <f>V76*W76</f>
        <v>0</v>
      </c>
      <c r="Y76" s="100"/>
      <c r="Z76" s="99">
        <f>V76*(1+$B$8)</f>
        <v>0</v>
      </c>
      <c r="AA76" s="24"/>
      <c r="AB76" s="99">
        <f>Z76*AA76</f>
        <v>0</v>
      </c>
      <c r="AC76" s="87"/>
      <c r="AD76" s="23">
        <f t="shared" si="64"/>
        <v>0</v>
      </c>
    </row>
    <row r="77" spans="1:30" ht="12.75" customHeight="1" x14ac:dyDescent="0.15">
      <c r="B77" s="3"/>
      <c r="C77" s="26"/>
      <c r="D77" s="14"/>
      <c r="E77" s="51"/>
      <c r="F77" s="3"/>
      <c r="G77" s="26"/>
      <c r="H77" s="113"/>
      <c r="I77" s="100"/>
      <c r="J77" s="3"/>
      <c r="K77" s="26"/>
      <c r="L77" s="113"/>
      <c r="M77" s="100"/>
      <c r="N77" s="3"/>
      <c r="O77" s="26"/>
      <c r="P77" s="113"/>
      <c r="Q77" s="100"/>
      <c r="R77" s="3"/>
      <c r="S77" s="26"/>
      <c r="T77" s="113"/>
      <c r="U77" s="100"/>
      <c r="V77" s="3"/>
      <c r="W77" s="26"/>
      <c r="X77" s="113"/>
      <c r="Y77" s="100"/>
      <c r="Z77" s="3"/>
      <c r="AA77" s="26"/>
      <c r="AB77" s="113"/>
      <c r="AC77" s="51"/>
      <c r="AD77" s="14"/>
    </row>
    <row r="78" spans="1:30" ht="12.75" customHeight="1" x14ac:dyDescent="0.15">
      <c r="A78" s="42" t="s">
        <v>28</v>
      </c>
      <c r="B78" s="45"/>
      <c r="C78" s="42"/>
      <c r="D78" s="44">
        <f>SUM(D75:D76)</f>
        <v>0</v>
      </c>
      <c r="E78" s="51"/>
      <c r="F78" s="39"/>
      <c r="G78" s="42"/>
      <c r="H78" s="103">
        <f>SUM(H75:H76)</f>
        <v>0</v>
      </c>
      <c r="I78" s="100"/>
      <c r="J78" s="39"/>
      <c r="K78" s="42"/>
      <c r="L78" s="103">
        <f>SUM(L75:L77)</f>
        <v>0</v>
      </c>
      <c r="M78" s="100"/>
      <c r="N78" s="36"/>
      <c r="O78" s="42"/>
      <c r="P78" s="103">
        <f>SUM(P75:P76)</f>
        <v>0</v>
      </c>
      <c r="Q78" s="100"/>
      <c r="R78" s="36"/>
      <c r="S78" s="42"/>
      <c r="T78" s="103">
        <f>SUM(T75:T76)</f>
        <v>0</v>
      </c>
      <c r="U78" s="100"/>
      <c r="V78" s="36"/>
      <c r="W78" s="42"/>
      <c r="X78" s="103">
        <f>SUM(X75:X76)</f>
        <v>0</v>
      </c>
      <c r="Y78" s="100"/>
      <c r="Z78" s="36"/>
      <c r="AA78" s="42"/>
      <c r="AB78" s="103">
        <f>SUM(AB75:AB76)</f>
        <v>0</v>
      </c>
      <c r="AC78" s="87"/>
      <c r="AD78" s="44">
        <f>SUM(D78,H78,L78,P78,T78,X78,AB78)</f>
        <v>0</v>
      </c>
    </row>
    <row r="79" spans="1:30" ht="12.75" customHeight="1" x14ac:dyDescent="0.15">
      <c r="A79" s="8" t="s">
        <v>29</v>
      </c>
      <c r="B79" s="3" t="s">
        <v>30</v>
      </c>
      <c r="C79" s="26" t="s">
        <v>31</v>
      </c>
      <c r="D79" s="8" t="s">
        <v>14</v>
      </c>
      <c r="E79" s="51"/>
      <c r="F79" s="3" t="s">
        <v>30</v>
      </c>
      <c r="G79" s="26" t="s">
        <v>31</v>
      </c>
      <c r="H79" s="8" t="s">
        <v>14</v>
      </c>
      <c r="I79" s="100"/>
      <c r="J79" s="3" t="s">
        <v>30</v>
      </c>
      <c r="K79" s="26" t="s">
        <v>31</v>
      </c>
      <c r="L79" s="8" t="s">
        <v>14</v>
      </c>
      <c r="M79" s="100"/>
      <c r="N79" s="3" t="s">
        <v>30</v>
      </c>
      <c r="O79" s="26" t="s">
        <v>31</v>
      </c>
      <c r="P79" s="8" t="s">
        <v>14</v>
      </c>
      <c r="Q79" s="100"/>
      <c r="R79" s="3" t="s">
        <v>30</v>
      </c>
      <c r="S79" s="26" t="s">
        <v>31</v>
      </c>
      <c r="T79" s="8" t="s">
        <v>14</v>
      </c>
      <c r="U79" s="100"/>
      <c r="V79" s="3" t="s">
        <v>30</v>
      </c>
      <c r="W79" s="26" t="s">
        <v>31</v>
      </c>
      <c r="X79" s="8" t="s">
        <v>14</v>
      </c>
      <c r="Y79" s="100"/>
      <c r="Z79" s="3" t="s">
        <v>30</v>
      </c>
      <c r="AA79" s="26" t="s">
        <v>31</v>
      </c>
      <c r="AB79" s="8" t="s">
        <v>14</v>
      </c>
      <c r="AC79" s="86"/>
      <c r="AD79" s="15"/>
    </row>
    <row r="80" spans="1:30" ht="12.75" customHeight="1" x14ac:dyDescent="0.15">
      <c r="A80" s="11" t="s">
        <v>32</v>
      </c>
      <c r="B80" s="27"/>
      <c r="C80" s="22"/>
      <c r="D80" s="23">
        <f>B80*C80</f>
        <v>0</v>
      </c>
      <c r="E80" s="51"/>
      <c r="F80" s="114">
        <f>B80*(1+$B$8)</f>
        <v>0</v>
      </c>
      <c r="G80" s="24"/>
      <c r="H80" s="99">
        <f>F80*G80</f>
        <v>0</v>
      </c>
      <c r="I80" s="100"/>
      <c r="J80" s="114">
        <f>F80*(1+$B$8)</f>
        <v>0</v>
      </c>
      <c r="K80" s="24"/>
      <c r="L80" s="99">
        <f>J80*K80</f>
        <v>0</v>
      </c>
      <c r="M80" s="100"/>
      <c r="N80" s="114">
        <f>J80*(1+$B$8)</f>
        <v>0</v>
      </c>
      <c r="O80" s="24"/>
      <c r="P80" s="99">
        <f>N80*O80</f>
        <v>0</v>
      </c>
      <c r="Q80" s="100"/>
      <c r="R80" s="114">
        <f>N80*(1+$B$8)</f>
        <v>0</v>
      </c>
      <c r="S80" s="24"/>
      <c r="T80" s="99">
        <f>R80*S80</f>
        <v>0</v>
      </c>
      <c r="U80" s="100"/>
      <c r="V80" s="114">
        <f>R80*(1+$B$8)</f>
        <v>0</v>
      </c>
      <c r="W80" s="24"/>
      <c r="X80" s="99">
        <f>V80*W80</f>
        <v>0</v>
      </c>
      <c r="Y80" s="100"/>
      <c r="Z80" s="114">
        <f>V80*(1+$B$8)</f>
        <v>0</v>
      </c>
      <c r="AA80" s="24"/>
      <c r="AB80" s="99">
        <f>Z80*AA80</f>
        <v>0</v>
      </c>
      <c r="AC80" s="87"/>
      <c r="AD80" s="23">
        <f t="shared" ref="AD80:AD81" si="65">SUM(D80,H80,L80,P80,T80,X80,AB80)</f>
        <v>0</v>
      </c>
    </row>
    <row r="81" spans="1:30" ht="12.75" customHeight="1" x14ac:dyDescent="0.15">
      <c r="A81" s="11" t="s">
        <v>33</v>
      </c>
      <c r="B81" s="27"/>
      <c r="C81" s="24"/>
      <c r="D81" s="23">
        <f>B81*C81</f>
        <v>0</v>
      </c>
      <c r="E81" s="51"/>
      <c r="F81" s="114">
        <f>B81*(1+$B$8)</f>
        <v>0</v>
      </c>
      <c r="G81" s="24"/>
      <c r="H81" s="99">
        <f>F81*G81</f>
        <v>0</v>
      </c>
      <c r="I81" s="100"/>
      <c r="J81" s="114">
        <f>F81*(1+$B$8)</f>
        <v>0</v>
      </c>
      <c r="K81" s="24"/>
      <c r="L81" s="99">
        <f>J81*K81</f>
        <v>0</v>
      </c>
      <c r="M81" s="100"/>
      <c r="N81" s="114">
        <f>J81*(1+$B$8)</f>
        <v>0</v>
      </c>
      <c r="O81" s="24"/>
      <c r="P81" s="99">
        <f>N81*O81</f>
        <v>0</v>
      </c>
      <c r="Q81" s="100"/>
      <c r="R81" s="114">
        <f>N81*(1+$B$8)</f>
        <v>0</v>
      </c>
      <c r="S81" s="24"/>
      <c r="T81" s="99">
        <f>R81*S81</f>
        <v>0</v>
      </c>
      <c r="U81" s="100"/>
      <c r="V81" s="114">
        <f>R81*(1+$B$8)</f>
        <v>0</v>
      </c>
      <c r="W81" s="24"/>
      <c r="X81" s="99">
        <f>V81*W81</f>
        <v>0</v>
      </c>
      <c r="Y81" s="100"/>
      <c r="Z81" s="114">
        <f>V81*(1+$B$8)</f>
        <v>0</v>
      </c>
      <c r="AA81" s="24"/>
      <c r="AB81" s="99">
        <f>Z81*AA81</f>
        <v>0</v>
      </c>
      <c r="AC81" s="87"/>
      <c r="AD81" s="23">
        <f t="shared" si="65"/>
        <v>0</v>
      </c>
    </row>
    <row r="82" spans="1:30" ht="12.75" customHeight="1" x14ac:dyDescent="0.15">
      <c r="B82" s="3"/>
      <c r="C82" s="26"/>
      <c r="D82" s="14"/>
      <c r="E82" s="51"/>
      <c r="F82" s="3"/>
      <c r="G82" s="26"/>
      <c r="H82" s="113"/>
      <c r="I82" s="100"/>
      <c r="J82" s="3"/>
      <c r="K82" s="26"/>
      <c r="L82" s="113"/>
      <c r="M82" s="100"/>
      <c r="N82" s="3"/>
      <c r="O82" s="26"/>
      <c r="P82" s="113"/>
      <c r="Q82" s="100"/>
      <c r="R82" s="3"/>
      <c r="S82" s="26"/>
      <c r="T82" s="113"/>
      <c r="U82" s="100"/>
      <c r="V82" s="3"/>
      <c r="W82" s="26"/>
      <c r="X82" s="113"/>
      <c r="Y82" s="100"/>
      <c r="Z82" s="3"/>
      <c r="AA82" s="26"/>
      <c r="AB82" s="113"/>
      <c r="AC82" s="51"/>
      <c r="AD82" s="14"/>
    </row>
    <row r="83" spans="1:30" ht="12.75" customHeight="1" x14ac:dyDescent="0.15">
      <c r="A83" s="42" t="s">
        <v>34</v>
      </c>
      <c r="B83" s="45"/>
      <c r="C83" s="42"/>
      <c r="D83" s="44">
        <f>SUM(D80:D81)</f>
        <v>0</v>
      </c>
      <c r="E83" s="51"/>
      <c r="F83" s="39"/>
      <c r="G83" s="42"/>
      <c r="H83" s="103">
        <f>SUM(H80:H81)</f>
        <v>0</v>
      </c>
      <c r="I83" s="100"/>
      <c r="J83" s="39"/>
      <c r="K83" s="42"/>
      <c r="L83" s="103">
        <f>SUM(L80:L81)</f>
        <v>0</v>
      </c>
      <c r="M83" s="100"/>
      <c r="N83" s="36"/>
      <c r="O83" s="42"/>
      <c r="P83" s="103">
        <f>SUM(P80:P81)</f>
        <v>0</v>
      </c>
      <c r="Q83" s="100"/>
      <c r="R83" s="36"/>
      <c r="S83" s="42"/>
      <c r="T83" s="103">
        <f>SUM(T80:T81)</f>
        <v>0</v>
      </c>
      <c r="U83" s="100"/>
      <c r="V83" s="36"/>
      <c r="W83" s="42"/>
      <c r="X83" s="103">
        <f>SUM(X80:X81)</f>
        <v>0</v>
      </c>
      <c r="Y83" s="100"/>
      <c r="Z83" s="36"/>
      <c r="AA83" s="42"/>
      <c r="AB83" s="103">
        <f>SUM(AB80:AB81)</f>
        <v>0</v>
      </c>
      <c r="AC83" s="87"/>
      <c r="AD83" s="44">
        <f>SUM(D83,H83,L83,P83,T83,X83,AB83)</f>
        <v>0</v>
      </c>
    </row>
    <row r="84" spans="1:30" ht="12.75" customHeight="1" x14ac:dyDescent="0.15">
      <c r="A84" s="8" t="s">
        <v>74</v>
      </c>
      <c r="B84" s="3" t="s">
        <v>30</v>
      </c>
      <c r="C84" s="26" t="s">
        <v>31</v>
      </c>
      <c r="D84" s="8" t="s">
        <v>14</v>
      </c>
      <c r="E84" s="51"/>
      <c r="F84" s="3" t="s">
        <v>30</v>
      </c>
      <c r="G84" s="26" t="s">
        <v>31</v>
      </c>
      <c r="H84" s="8" t="s">
        <v>14</v>
      </c>
      <c r="I84" s="100"/>
      <c r="J84" s="3" t="s">
        <v>30</v>
      </c>
      <c r="K84" s="26" t="s">
        <v>31</v>
      </c>
      <c r="L84" s="8" t="s">
        <v>14</v>
      </c>
      <c r="M84" s="100"/>
      <c r="N84" s="3" t="s">
        <v>30</v>
      </c>
      <c r="O84" s="26" t="s">
        <v>31</v>
      </c>
      <c r="P84" s="8" t="s">
        <v>14</v>
      </c>
      <c r="Q84" s="100"/>
      <c r="R84" s="3" t="s">
        <v>30</v>
      </c>
      <c r="S84" s="26" t="s">
        <v>31</v>
      </c>
      <c r="T84" s="8" t="s">
        <v>14</v>
      </c>
      <c r="U84" s="100"/>
      <c r="V84" s="3" t="s">
        <v>30</v>
      </c>
      <c r="W84" s="26" t="s">
        <v>31</v>
      </c>
      <c r="X84" s="8" t="s">
        <v>14</v>
      </c>
      <c r="Y84" s="100"/>
      <c r="Z84" s="3" t="s">
        <v>30</v>
      </c>
      <c r="AA84" s="26" t="s">
        <v>31</v>
      </c>
      <c r="AB84" s="8" t="s">
        <v>14</v>
      </c>
      <c r="AC84" s="86"/>
      <c r="AD84" s="15"/>
    </row>
    <row r="85" spans="1:30" ht="12.75" customHeight="1" x14ac:dyDescent="0.15">
      <c r="A85" s="11" t="s">
        <v>75</v>
      </c>
      <c r="B85" s="27"/>
      <c r="C85" s="22"/>
      <c r="D85" s="23">
        <f>B85*C85</f>
        <v>0</v>
      </c>
      <c r="E85" s="51"/>
      <c r="F85" s="114">
        <f>B85*(1+$B$8)</f>
        <v>0</v>
      </c>
      <c r="G85" s="24"/>
      <c r="H85" s="99">
        <f>F85*G85</f>
        <v>0</v>
      </c>
      <c r="I85" s="100"/>
      <c r="J85" s="114">
        <f>F85*(1+$B$8)</f>
        <v>0</v>
      </c>
      <c r="K85" s="24"/>
      <c r="L85" s="99">
        <f>J85*K85</f>
        <v>0</v>
      </c>
      <c r="M85" s="100"/>
      <c r="N85" s="114">
        <f>J85*(1+$B$8)</f>
        <v>0</v>
      </c>
      <c r="O85" s="24"/>
      <c r="P85" s="99">
        <f>N85*O85</f>
        <v>0</v>
      </c>
      <c r="Q85" s="100"/>
      <c r="R85" s="114">
        <f>N85*(1+$B$8)</f>
        <v>0</v>
      </c>
      <c r="S85" s="24"/>
      <c r="T85" s="99">
        <f>R85*S85</f>
        <v>0</v>
      </c>
      <c r="U85" s="100"/>
      <c r="V85" s="114">
        <f>R85*(1+$B$8)</f>
        <v>0</v>
      </c>
      <c r="W85" s="24"/>
      <c r="X85" s="99">
        <f>V85*W85</f>
        <v>0</v>
      </c>
      <c r="Y85" s="100"/>
      <c r="Z85" s="114">
        <f>V85*(1+$B$8)</f>
        <v>0</v>
      </c>
      <c r="AA85" s="24"/>
      <c r="AB85" s="99">
        <f>Z85*AA85</f>
        <v>0</v>
      </c>
      <c r="AC85" s="87"/>
      <c r="AD85" s="23">
        <f t="shared" ref="AD85:AD86" si="66">SUM(D85,H85,L85,P85,T85,X85,AB85)</f>
        <v>0</v>
      </c>
    </row>
    <row r="86" spans="1:30" ht="12.75" customHeight="1" x14ac:dyDescent="0.15">
      <c r="A86" s="11" t="s">
        <v>76</v>
      </c>
      <c r="B86" s="27"/>
      <c r="C86" s="24"/>
      <c r="D86" s="23">
        <f>B86*C86</f>
        <v>0</v>
      </c>
      <c r="E86" s="51"/>
      <c r="F86" s="114">
        <f>B86*(1+$B$8)</f>
        <v>0</v>
      </c>
      <c r="G86" s="24"/>
      <c r="H86" s="99">
        <f>F86*G86</f>
        <v>0</v>
      </c>
      <c r="I86" s="100"/>
      <c r="J86" s="114">
        <f>F86*(1+$B$8)</f>
        <v>0</v>
      </c>
      <c r="K86" s="24"/>
      <c r="L86" s="99">
        <f>J86*K86</f>
        <v>0</v>
      </c>
      <c r="M86" s="100"/>
      <c r="N86" s="114">
        <f>J86*(1+$B$8)</f>
        <v>0</v>
      </c>
      <c r="O86" s="24"/>
      <c r="P86" s="99">
        <f>N86*O86</f>
        <v>0</v>
      </c>
      <c r="Q86" s="100"/>
      <c r="R86" s="114">
        <f>N86*(1+$B$8)</f>
        <v>0</v>
      </c>
      <c r="S86" s="24"/>
      <c r="T86" s="99">
        <f>R86*S86</f>
        <v>0</v>
      </c>
      <c r="U86" s="100"/>
      <c r="V86" s="114">
        <f>R86*(1+$B$8)</f>
        <v>0</v>
      </c>
      <c r="W86" s="24"/>
      <c r="X86" s="99">
        <f>V86*W86</f>
        <v>0</v>
      </c>
      <c r="Y86" s="100"/>
      <c r="Z86" s="114">
        <f>V86*(1+$B$8)</f>
        <v>0</v>
      </c>
      <c r="AA86" s="24"/>
      <c r="AB86" s="99">
        <f>Z86*AA86</f>
        <v>0</v>
      </c>
      <c r="AC86" s="87"/>
      <c r="AD86" s="23">
        <f t="shared" si="66"/>
        <v>0</v>
      </c>
    </row>
    <row r="87" spans="1:30" ht="12.75" customHeight="1" x14ac:dyDescent="0.15">
      <c r="B87" s="3"/>
      <c r="C87" s="26"/>
      <c r="D87" s="14"/>
      <c r="E87" s="51"/>
      <c r="F87" s="3"/>
      <c r="G87" s="26"/>
      <c r="H87" s="14"/>
      <c r="I87" s="51"/>
      <c r="J87" s="3"/>
      <c r="K87" s="26"/>
      <c r="L87" s="14"/>
      <c r="M87" s="51"/>
      <c r="N87" s="3"/>
      <c r="O87" s="26"/>
      <c r="P87" s="14"/>
      <c r="Q87" s="51"/>
      <c r="R87" s="3"/>
      <c r="S87" s="26"/>
      <c r="T87" s="14"/>
      <c r="U87" s="51"/>
      <c r="V87" s="3"/>
      <c r="W87" s="26"/>
      <c r="X87" s="14"/>
      <c r="Y87" s="51"/>
      <c r="Z87" s="3"/>
      <c r="AA87" s="26"/>
      <c r="AB87" s="14"/>
      <c r="AC87" s="51"/>
      <c r="AD87" s="14"/>
    </row>
    <row r="88" spans="1:30" ht="12.75" customHeight="1" x14ac:dyDescent="0.15">
      <c r="A88" s="42" t="s">
        <v>112</v>
      </c>
      <c r="B88" s="45"/>
      <c r="C88" s="42"/>
      <c r="D88" s="44">
        <f>SUM(D85:D86)</f>
        <v>0</v>
      </c>
      <c r="E88" s="51"/>
      <c r="F88" s="39"/>
      <c r="G88" s="42"/>
      <c r="H88" s="44">
        <f>SUM(H85:H86)</f>
        <v>0</v>
      </c>
      <c r="I88" s="51"/>
      <c r="J88" s="39"/>
      <c r="K88" s="42"/>
      <c r="L88" s="44">
        <f>SUM(L85:L86)</f>
        <v>0</v>
      </c>
      <c r="M88" s="51"/>
      <c r="N88" s="36"/>
      <c r="O88" s="42"/>
      <c r="P88" s="44">
        <f>SUM(P85:P86)</f>
        <v>0</v>
      </c>
      <c r="Q88" s="51"/>
      <c r="R88" s="36"/>
      <c r="S88" s="42"/>
      <c r="T88" s="44">
        <f>SUM(T85:T86)</f>
        <v>0</v>
      </c>
      <c r="U88" s="51"/>
      <c r="V88" s="36"/>
      <c r="W88" s="42"/>
      <c r="X88" s="44">
        <f>SUM(X85:X86)</f>
        <v>0</v>
      </c>
      <c r="Y88" s="51"/>
      <c r="Z88" s="36"/>
      <c r="AA88" s="42"/>
      <c r="AB88" s="44">
        <f>SUM(AB85:AB86)</f>
        <v>0</v>
      </c>
      <c r="AC88" s="87"/>
      <c r="AD88" s="44">
        <f>SUM(D88,H88,L88,P88,T88,X88, AB88)</f>
        <v>0</v>
      </c>
    </row>
    <row r="89" spans="1:30" ht="12.75" customHeight="1" x14ac:dyDescent="0.15">
      <c r="A89" s="8" t="s">
        <v>116</v>
      </c>
      <c r="B89" s="8" t="s">
        <v>35</v>
      </c>
      <c r="C89" s="8"/>
      <c r="D89" s="14"/>
      <c r="E89" s="51"/>
      <c r="F89" s="8" t="s">
        <v>35</v>
      </c>
      <c r="G89" s="8"/>
      <c r="I89" s="51"/>
      <c r="J89" s="8" t="s">
        <v>35</v>
      </c>
      <c r="K89" s="8"/>
      <c r="L89" s="14"/>
      <c r="M89" s="51"/>
      <c r="N89" s="8" t="s">
        <v>35</v>
      </c>
      <c r="O89" s="8"/>
      <c r="P89" s="14"/>
      <c r="Q89" s="51"/>
      <c r="R89" s="8" t="s">
        <v>35</v>
      </c>
      <c r="S89" s="8"/>
      <c r="T89" s="14"/>
      <c r="U89" s="51"/>
      <c r="V89" s="8" t="s">
        <v>35</v>
      </c>
      <c r="W89" s="8"/>
      <c r="X89" s="14"/>
      <c r="Y89" s="51"/>
      <c r="Z89" s="8" t="s">
        <v>35</v>
      </c>
      <c r="AA89" s="8"/>
      <c r="AB89" s="14"/>
      <c r="AC89" s="51"/>
      <c r="AD89" s="15"/>
    </row>
    <row r="90" spans="1:30" ht="12.75" customHeight="1" x14ac:dyDescent="0.15">
      <c r="A90" s="11" t="s">
        <v>12</v>
      </c>
      <c r="B90" s="121">
        <f>'Lead PI'!B90</f>
        <v>0.25969999999999999</v>
      </c>
      <c r="C90" s="3"/>
      <c r="D90" s="99">
        <f>D27*B90</f>
        <v>0</v>
      </c>
      <c r="E90" s="100"/>
      <c r="F90" s="121">
        <f>'Lead PI'!F90</f>
        <v>0.25969999999999999</v>
      </c>
      <c r="G90" s="3"/>
      <c r="H90" s="99">
        <f>H27*F90</f>
        <v>0</v>
      </c>
      <c r="I90" s="100"/>
      <c r="J90" s="121">
        <f>'Lead PI'!J90</f>
        <v>0.25969999999999999</v>
      </c>
      <c r="K90" s="3"/>
      <c r="L90" s="99">
        <f>L27*J90</f>
        <v>0</v>
      </c>
      <c r="M90" s="100"/>
      <c r="N90" s="121">
        <f>'Lead PI'!N90</f>
        <v>0.25969999999999999</v>
      </c>
      <c r="O90" s="3"/>
      <c r="P90" s="99">
        <f>P27*N90</f>
        <v>0</v>
      </c>
      <c r="Q90" s="100"/>
      <c r="R90" s="121">
        <f>'Lead PI'!R90</f>
        <v>0.25969999999999999</v>
      </c>
      <c r="S90" s="3"/>
      <c r="T90" s="99">
        <f>T27*R90</f>
        <v>0</v>
      </c>
      <c r="U90" s="100"/>
      <c r="V90" s="121">
        <f>'Lead PI'!V90</f>
        <v>0.25969999999999999</v>
      </c>
      <c r="W90" s="3"/>
      <c r="X90" s="99">
        <f>X27*V90</f>
        <v>0</v>
      </c>
      <c r="Y90" s="100"/>
      <c r="Z90" s="121">
        <f>'Lead PI'!Z90</f>
        <v>0.25969999999999999</v>
      </c>
      <c r="AA90" s="3"/>
      <c r="AB90" s="99">
        <f>AB27*Z90</f>
        <v>0</v>
      </c>
      <c r="AC90" s="87"/>
      <c r="AD90" s="23">
        <f t="shared" ref="AD90:AD96" si="67">SUM(D90,H90,L90,P90,T90,X90,AB90)</f>
        <v>0</v>
      </c>
    </row>
    <row r="91" spans="1:30" ht="12.75" customHeight="1" x14ac:dyDescent="0.15">
      <c r="A91" s="11" t="s">
        <v>36</v>
      </c>
      <c r="B91" s="121">
        <f>'Lead PI'!B91</f>
        <v>0.39679999999999999</v>
      </c>
      <c r="C91" s="3"/>
      <c r="D91" s="99">
        <f>(D34+D47)*B91</f>
        <v>0</v>
      </c>
      <c r="E91" s="100"/>
      <c r="F91" s="121">
        <f>'Lead PI'!F91</f>
        <v>0.4022</v>
      </c>
      <c r="G91" s="3"/>
      <c r="H91" s="99">
        <f>(H34+H47)*F91</f>
        <v>0</v>
      </c>
      <c r="I91" s="100"/>
      <c r="J91" s="121">
        <f>'Lead PI'!J91</f>
        <v>0.40789999999999998</v>
      </c>
      <c r="K91" s="3"/>
      <c r="L91" s="99">
        <f>(L34+L47)*J91</f>
        <v>0</v>
      </c>
      <c r="M91" s="100"/>
      <c r="N91" s="121">
        <f>'Lead PI'!N91</f>
        <v>0.41389999999999999</v>
      </c>
      <c r="O91" s="3"/>
      <c r="P91" s="99">
        <f>(P34+P47)*N91</f>
        <v>0</v>
      </c>
      <c r="Q91" s="100"/>
      <c r="R91" s="121">
        <f>'Lead PI'!R91</f>
        <v>0.42009999999999997</v>
      </c>
      <c r="S91" s="3"/>
      <c r="T91" s="99">
        <f>(T34+T47)*R91</f>
        <v>0</v>
      </c>
      <c r="U91" s="100"/>
      <c r="V91" s="121">
        <f>'Lead PI'!V91</f>
        <v>0.42009999999999997</v>
      </c>
      <c r="W91" s="3"/>
      <c r="X91" s="99">
        <f>(X34+X47)*V91</f>
        <v>0</v>
      </c>
      <c r="Y91" s="100"/>
      <c r="Z91" s="121">
        <f>'Lead PI'!Z91</f>
        <v>0.42009999999999997</v>
      </c>
      <c r="AA91" s="3"/>
      <c r="AB91" s="99">
        <f>(AB34+AB47)*Z91</f>
        <v>0</v>
      </c>
      <c r="AC91" s="87"/>
      <c r="AD91" s="23">
        <f t="shared" si="67"/>
        <v>0</v>
      </c>
    </row>
    <row r="92" spans="1:30" ht="12.75" customHeight="1" x14ac:dyDescent="0.15">
      <c r="A92" s="11" t="s">
        <v>17</v>
      </c>
      <c r="B92" s="123">
        <f>'Lead PI'!B92</f>
        <v>0.435</v>
      </c>
      <c r="C92" s="3"/>
      <c r="D92" s="99">
        <f>D60*B92</f>
        <v>0</v>
      </c>
      <c r="E92" s="100"/>
      <c r="F92" s="123">
        <f>'Lead PI'!F92</f>
        <v>0.44230000000000003</v>
      </c>
      <c r="G92" s="3"/>
      <c r="H92" s="99">
        <f>H60*F92</f>
        <v>0</v>
      </c>
      <c r="I92" s="100"/>
      <c r="J92" s="123">
        <f>'Lead PI'!J92</f>
        <v>0.45</v>
      </c>
      <c r="K92" s="3"/>
      <c r="L92" s="99">
        <f>L60*J92</f>
        <v>0</v>
      </c>
      <c r="M92" s="100"/>
      <c r="N92" s="123">
        <f>'Lead PI'!N92</f>
        <v>0.45810000000000001</v>
      </c>
      <c r="O92" s="3"/>
      <c r="P92" s="99">
        <f>P60*N92</f>
        <v>0</v>
      </c>
      <c r="Q92" s="100"/>
      <c r="R92" s="123">
        <f>'Lead PI'!R92</f>
        <v>0.46660000000000001</v>
      </c>
      <c r="S92" s="3"/>
      <c r="T92" s="99">
        <f>T60*R92</f>
        <v>0</v>
      </c>
      <c r="U92" s="100"/>
      <c r="V92" s="123">
        <f>'Lead PI'!V92</f>
        <v>0.46660000000000001</v>
      </c>
      <c r="W92" s="3"/>
      <c r="X92" s="99">
        <f>X60*V92</f>
        <v>0</v>
      </c>
      <c r="Y92" s="100"/>
      <c r="Z92" s="123">
        <f>'Lead PI'!Z92</f>
        <v>0.46660000000000001</v>
      </c>
      <c r="AA92" s="3"/>
      <c r="AB92" s="99">
        <f>AB60*Z92</f>
        <v>0</v>
      </c>
      <c r="AC92" s="87"/>
      <c r="AD92" s="23">
        <f t="shared" si="67"/>
        <v>0</v>
      </c>
    </row>
    <row r="93" spans="1:30" ht="12.75" customHeight="1" x14ac:dyDescent="0.15">
      <c r="A93" s="11" t="s">
        <v>21</v>
      </c>
      <c r="B93" s="121">
        <f>'Lead PI'!B93</f>
        <v>0.26</v>
      </c>
      <c r="C93" s="3"/>
      <c r="D93" s="99">
        <f>D73*B93</f>
        <v>0</v>
      </c>
      <c r="E93" s="100"/>
      <c r="F93" s="121">
        <f>'Lead PI'!F93</f>
        <v>0.26200000000000001</v>
      </c>
      <c r="G93" s="3"/>
      <c r="H93" s="99">
        <f>H73*F93</f>
        <v>0</v>
      </c>
      <c r="I93" s="100"/>
      <c r="J93" s="121">
        <f>'Lead PI'!J93</f>
        <v>0.26400000000000001</v>
      </c>
      <c r="K93" s="3"/>
      <c r="L93" s="99">
        <f>L73*J93</f>
        <v>0</v>
      </c>
      <c r="M93" s="100"/>
      <c r="N93" s="121">
        <f>'Lead PI'!N93</f>
        <v>0.26600000000000001</v>
      </c>
      <c r="O93" s="3"/>
      <c r="P93" s="99">
        <f>P73*N93</f>
        <v>0</v>
      </c>
      <c r="Q93" s="100"/>
      <c r="R93" s="121">
        <f>'Lead PI'!R93</f>
        <v>0.26800000000000002</v>
      </c>
      <c r="S93" s="3"/>
      <c r="T93" s="99">
        <f>T73*R93</f>
        <v>0</v>
      </c>
      <c r="U93" s="100"/>
      <c r="V93" s="121">
        <f>'Lead PI'!V93</f>
        <v>0.26800000000000002</v>
      </c>
      <c r="W93" s="3"/>
      <c r="X93" s="99">
        <f>X73*V93</f>
        <v>0</v>
      </c>
      <c r="Y93" s="100"/>
      <c r="Z93" s="121">
        <f>'Lead PI'!Z93</f>
        <v>0.26800000000000002</v>
      </c>
      <c r="AA93" s="3"/>
      <c r="AB93" s="99">
        <f>AB73*Z93</f>
        <v>0</v>
      </c>
      <c r="AC93" s="87"/>
      <c r="AD93" s="23">
        <f t="shared" si="67"/>
        <v>0</v>
      </c>
    </row>
    <row r="94" spans="1:30" ht="12.75" customHeight="1" x14ac:dyDescent="0.15">
      <c r="A94" s="11" t="s">
        <v>37</v>
      </c>
      <c r="B94" s="4">
        <f>'Lead PI'!B94</f>
        <v>0.01</v>
      </c>
      <c r="C94" s="3"/>
      <c r="D94" s="99">
        <f>(D75+D80)*B94</f>
        <v>0</v>
      </c>
      <c r="E94" s="100"/>
      <c r="F94" s="4">
        <f>'Lead PI'!F94</f>
        <v>0.01</v>
      </c>
      <c r="G94" s="3"/>
      <c r="H94" s="99">
        <f>(H75+H80)*F94</f>
        <v>0</v>
      </c>
      <c r="I94" s="100"/>
      <c r="J94" s="4">
        <f>'Lead PI'!J94</f>
        <v>0.01</v>
      </c>
      <c r="K94" s="3"/>
      <c r="L94" s="99">
        <f>(L75+L80)*J94</f>
        <v>0</v>
      </c>
      <c r="M94" s="100"/>
      <c r="N94" s="4">
        <f>'Lead PI'!N94</f>
        <v>0.01</v>
      </c>
      <c r="O94" s="3"/>
      <c r="P94" s="99">
        <f>(P75+P80)*N94</f>
        <v>0</v>
      </c>
      <c r="Q94" s="100"/>
      <c r="R94" s="4">
        <f>'Lead PI'!R94</f>
        <v>0.01</v>
      </c>
      <c r="S94" s="3"/>
      <c r="T94" s="99">
        <f>(T75+T80)*R94</f>
        <v>0</v>
      </c>
      <c r="U94" s="100"/>
      <c r="V94" s="4">
        <f>'Lead PI'!V94</f>
        <v>0.01</v>
      </c>
      <c r="W94" s="3"/>
      <c r="X94" s="99">
        <f>(X75+X80)*V94</f>
        <v>0</v>
      </c>
      <c r="Y94" s="100"/>
      <c r="Z94" s="4">
        <f>'Lead PI'!Z94</f>
        <v>0.01</v>
      </c>
      <c r="AA94" s="3"/>
      <c r="AB94" s="99">
        <f>(AB75+AB80)*Z94</f>
        <v>0</v>
      </c>
      <c r="AC94" s="87"/>
      <c r="AD94" s="23">
        <f t="shared" si="67"/>
        <v>0</v>
      </c>
    </row>
    <row r="95" spans="1:30" ht="12.75" customHeight="1" x14ac:dyDescent="0.15">
      <c r="A95" s="11" t="s">
        <v>132</v>
      </c>
      <c r="B95" s="122">
        <f>'Lead PI'!B95</f>
        <v>7.8200000000000006E-2</v>
      </c>
      <c r="C95" s="3"/>
      <c r="D95" s="99">
        <f>(D76+D81)*B95</f>
        <v>0</v>
      </c>
      <c r="E95" s="100"/>
      <c r="F95" s="122">
        <f>'Lead PI'!F95</f>
        <v>7.8200000000000006E-2</v>
      </c>
      <c r="G95" s="3"/>
      <c r="H95" s="99">
        <f>(H76+H81)*F95</f>
        <v>0</v>
      </c>
      <c r="I95" s="100"/>
      <c r="J95" s="122">
        <f>'Lead PI'!J95</f>
        <v>7.8200000000000006E-2</v>
      </c>
      <c r="K95" s="3"/>
      <c r="L95" s="99">
        <f>(L76+L81)*J95</f>
        <v>0</v>
      </c>
      <c r="M95" s="100"/>
      <c r="N95" s="122">
        <f>'Lead PI'!N95</f>
        <v>7.8200000000000006E-2</v>
      </c>
      <c r="O95" s="3"/>
      <c r="P95" s="99">
        <f>(P76+P81)*N95</f>
        <v>0</v>
      </c>
      <c r="Q95" s="100"/>
      <c r="R95" s="122">
        <f>'Lead PI'!R95</f>
        <v>7.8200000000000006E-2</v>
      </c>
      <c r="S95" s="3"/>
      <c r="T95" s="99">
        <f>(T76+T81)*R95</f>
        <v>0</v>
      </c>
      <c r="U95" s="100"/>
      <c r="V95" s="122">
        <f>'Lead PI'!V95</f>
        <v>7.8200000000000006E-2</v>
      </c>
      <c r="W95" s="3"/>
      <c r="X95" s="99">
        <f>(X76+X81)*V95</f>
        <v>0</v>
      </c>
      <c r="Y95" s="100"/>
      <c r="Z95" s="122">
        <f>'Lead PI'!Z95</f>
        <v>7.8200000000000006E-2</v>
      </c>
      <c r="AA95" s="3"/>
      <c r="AB95" s="99">
        <f>(AB76+AB81)*Z95</f>
        <v>0</v>
      </c>
      <c r="AC95" s="87"/>
      <c r="AD95" s="23">
        <f t="shared" si="67"/>
        <v>0</v>
      </c>
    </row>
    <row r="96" spans="1:30" ht="12.75" customHeight="1" x14ac:dyDescent="0.15">
      <c r="A96" s="11" t="s">
        <v>77</v>
      </c>
      <c r="B96" s="121">
        <f>'Lead PI'!B96</f>
        <v>7.8200000000000006E-2</v>
      </c>
      <c r="C96" s="3"/>
      <c r="D96" s="99">
        <f>D88*B96</f>
        <v>0</v>
      </c>
      <c r="E96" s="100"/>
      <c r="F96" s="121">
        <f>'Lead PI'!F96</f>
        <v>7.8200000000000006E-2</v>
      </c>
      <c r="G96" s="3"/>
      <c r="H96" s="99">
        <f>H88*F96</f>
        <v>0</v>
      </c>
      <c r="I96" s="100"/>
      <c r="J96" s="121">
        <f>'Lead PI'!J96</f>
        <v>7.8200000000000006E-2</v>
      </c>
      <c r="K96" s="3"/>
      <c r="L96" s="99">
        <f>L88*J96</f>
        <v>0</v>
      </c>
      <c r="M96" s="100"/>
      <c r="N96" s="121">
        <f>'Lead PI'!N96</f>
        <v>7.8200000000000006E-2</v>
      </c>
      <c r="O96" s="3"/>
      <c r="P96" s="99">
        <f>P88*N96</f>
        <v>0</v>
      </c>
      <c r="Q96" s="100"/>
      <c r="R96" s="121">
        <f>'Lead PI'!R96</f>
        <v>7.8200000000000006E-2</v>
      </c>
      <c r="S96" s="3"/>
      <c r="T96" s="99">
        <f>T88*R96</f>
        <v>0</v>
      </c>
      <c r="U96" s="100"/>
      <c r="V96" s="121">
        <f>'Lead PI'!V96</f>
        <v>7.8200000000000006E-2</v>
      </c>
      <c r="W96" s="3"/>
      <c r="X96" s="99">
        <f>X88*V96</f>
        <v>0</v>
      </c>
      <c r="Y96" s="100"/>
      <c r="Z96" s="121">
        <f>'Lead PI'!Z96</f>
        <v>7.8200000000000006E-2</v>
      </c>
      <c r="AA96" s="3"/>
      <c r="AB96" s="99">
        <f>AB88*Z96</f>
        <v>0</v>
      </c>
      <c r="AC96" s="87"/>
      <c r="AD96" s="23">
        <f t="shared" si="67"/>
        <v>0</v>
      </c>
    </row>
    <row r="97" spans="1:30" ht="12.75" customHeight="1" x14ac:dyDescent="0.15">
      <c r="B97" s="4"/>
      <c r="D97" s="113"/>
      <c r="E97" s="100"/>
      <c r="F97" s="4"/>
      <c r="G97" s="3"/>
      <c r="H97" s="113"/>
      <c r="I97" s="100"/>
      <c r="J97" s="4"/>
      <c r="K97" s="3"/>
      <c r="L97" s="113"/>
      <c r="M97" s="100"/>
      <c r="N97" s="4"/>
      <c r="O97" s="3"/>
      <c r="P97" s="113"/>
      <c r="Q97" s="100"/>
      <c r="R97" s="4"/>
      <c r="S97" s="3"/>
      <c r="T97" s="113"/>
      <c r="U97" s="100"/>
      <c r="V97" s="4"/>
      <c r="W97" s="3"/>
      <c r="X97" s="113"/>
      <c r="Y97" s="100"/>
      <c r="Z97" s="4"/>
      <c r="AA97" s="3"/>
      <c r="AB97" s="113"/>
      <c r="AC97" s="51"/>
      <c r="AD97" s="15"/>
    </row>
    <row r="98" spans="1:30" ht="12.75" customHeight="1" x14ac:dyDescent="0.15">
      <c r="B98" s="9" t="s">
        <v>38</v>
      </c>
      <c r="C98" s="3" t="s">
        <v>39</v>
      </c>
      <c r="D98" s="14"/>
      <c r="E98" s="51"/>
      <c r="F98" s="9" t="s">
        <v>38</v>
      </c>
      <c r="G98" s="3" t="s">
        <v>39</v>
      </c>
      <c r="H98" s="14"/>
      <c r="I98" s="51"/>
      <c r="J98" s="9" t="s">
        <v>38</v>
      </c>
      <c r="K98" s="3" t="s">
        <v>39</v>
      </c>
      <c r="L98" s="14"/>
      <c r="M98" s="51"/>
      <c r="N98" s="9" t="s">
        <v>38</v>
      </c>
      <c r="O98" s="3" t="s">
        <v>39</v>
      </c>
      <c r="P98" s="14"/>
      <c r="Q98" s="51"/>
      <c r="R98" s="9" t="s">
        <v>38</v>
      </c>
      <c r="S98" s="3" t="s">
        <v>39</v>
      </c>
      <c r="T98" s="14"/>
      <c r="U98" s="51"/>
      <c r="V98" s="9" t="s">
        <v>38</v>
      </c>
      <c r="W98" s="3" t="s">
        <v>39</v>
      </c>
      <c r="X98" s="14"/>
      <c r="Y98" s="51"/>
      <c r="Z98" s="9" t="s">
        <v>38</v>
      </c>
      <c r="AA98" s="3" t="s">
        <v>39</v>
      </c>
      <c r="AB98" s="14"/>
      <c r="AC98" s="51"/>
      <c r="AD98" s="15"/>
    </row>
    <row r="99" spans="1:30" ht="12.75" customHeight="1" x14ac:dyDescent="0.15">
      <c r="A99" s="11" t="s">
        <v>40</v>
      </c>
      <c r="B99" s="29"/>
      <c r="C99" s="7">
        <f>'Lead PI'!C99</f>
        <v>1859</v>
      </c>
      <c r="D99" s="99">
        <f>B99*C99</f>
        <v>0</v>
      </c>
      <c r="E99" s="100"/>
      <c r="F99" s="29"/>
      <c r="G99" s="7">
        <f>'Lead PI'!G99</f>
        <v>2138</v>
      </c>
      <c r="H99" s="99">
        <f>F99*G99</f>
        <v>0</v>
      </c>
      <c r="I99" s="100"/>
      <c r="J99" s="29"/>
      <c r="K99" s="7">
        <f>'Lead PI'!K99</f>
        <v>2458</v>
      </c>
      <c r="L99" s="99">
        <f>J99*K99</f>
        <v>0</v>
      </c>
      <c r="M99" s="100"/>
      <c r="N99" s="29"/>
      <c r="O99" s="7">
        <f>'Lead PI'!O99</f>
        <v>2827</v>
      </c>
      <c r="P99" s="99">
        <f>N99*O99</f>
        <v>0</v>
      </c>
      <c r="Q99" s="100"/>
      <c r="R99" s="29"/>
      <c r="S99" s="7">
        <f>'Lead PI'!S99</f>
        <v>3251</v>
      </c>
      <c r="T99" s="99">
        <f>R99*S99</f>
        <v>0</v>
      </c>
      <c r="U99" s="100"/>
      <c r="V99" s="29"/>
      <c r="W99" s="7">
        <f>'Lead PI'!W99</f>
        <v>3251</v>
      </c>
      <c r="X99" s="99">
        <f>V99*W99</f>
        <v>0</v>
      </c>
      <c r="Y99" s="100"/>
      <c r="Z99" s="29"/>
      <c r="AA99" s="7">
        <f>'Lead PI'!AA99</f>
        <v>3251</v>
      </c>
      <c r="AB99" s="23">
        <f>Z99*AA99</f>
        <v>0</v>
      </c>
      <c r="AC99" s="87"/>
      <c r="AD99" s="23">
        <f t="shared" ref="AD99:AD101" si="68">SUM(D99,H99,L99,P99,T99,X99,AB99)</f>
        <v>0</v>
      </c>
    </row>
    <row r="100" spans="1:30" ht="12.75" customHeight="1" x14ac:dyDescent="0.15">
      <c r="A100" s="11" t="s">
        <v>41</v>
      </c>
      <c r="B100" s="29"/>
      <c r="C100" s="7">
        <f>'Lead PI'!C100</f>
        <v>2602</v>
      </c>
      <c r="D100" s="99">
        <f>B100*C100</f>
        <v>0</v>
      </c>
      <c r="E100" s="100"/>
      <c r="F100" s="29"/>
      <c r="G100" s="7">
        <f>'Lead PI'!G100</f>
        <v>2993</v>
      </c>
      <c r="H100" s="99">
        <f>F100*G100</f>
        <v>0</v>
      </c>
      <c r="I100" s="100"/>
      <c r="J100" s="29"/>
      <c r="K100" s="7">
        <f>'Lead PI'!K100</f>
        <v>3442</v>
      </c>
      <c r="L100" s="99">
        <f>J100*K100</f>
        <v>0</v>
      </c>
      <c r="M100" s="100"/>
      <c r="N100" s="29"/>
      <c r="O100" s="7">
        <f>'Lead PI'!O100</f>
        <v>3958</v>
      </c>
      <c r="P100" s="99">
        <f>N100*O100</f>
        <v>0</v>
      </c>
      <c r="Q100" s="100"/>
      <c r="R100" s="29"/>
      <c r="S100" s="7">
        <f>'Lead PI'!S100</f>
        <v>4552</v>
      </c>
      <c r="T100" s="99">
        <f>R100*S100</f>
        <v>0</v>
      </c>
      <c r="U100" s="100"/>
      <c r="V100" s="29"/>
      <c r="W100" s="7">
        <f>'Lead PI'!W100</f>
        <v>4552</v>
      </c>
      <c r="X100" s="99">
        <f>V100*W100</f>
        <v>0</v>
      </c>
      <c r="Y100" s="100"/>
      <c r="Z100" s="29"/>
      <c r="AA100" s="7">
        <f>'Lead PI'!AA100</f>
        <v>4552</v>
      </c>
      <c r="AB100" s="23">
        <f>Z100*AA100</f>
        <v>0</v>
      </c>
      <c r="AC100" s="87"/>
      <c r="AD100" s="23">
        <f t="shared" si="68"/>
        <v>0</v>
      </c>
    </row>
    <row r="101" spans="1:30" ht="12.75" customHeight="1" x14ac:dyDescent="0.15">
      <c r="A101" s="11" t="s">
        <v>130</v>
      </c>
      <c r="B101" s="29"/>
      <c r="C101" s="7">
        <f>'Lead PI'!C101</f>
        <v>1115</v>
      </c>
      <c r="D101" s="99">
        <f>B101*C101</f>
        <v>0</v>
      </c>
      <c r="E101" s="100"/>
      <c r="F101" s="29"/>
      <c r="G101" s="7">
        <f>'Lead PI'!G101</f>
        <v>1283</v>
      </c>
      <c r="H101" s="99">
        <f>F101*G101</f>
        <v>0</v>
      </c>
      <c r="I101" s="100"/>
      <c r="J101" s="29"/>
      <c r="K101" s="7">
        <f>'Lead PI'!K101</f>
        <v>1475</v>
      </c>
      <c r="L101" s="99">
        <f>J101*K101</f>
        <v>0</v>
      </c>
      <c r="M101" s="100"/>
      <c r="N101" s="29"/>
      <c r="O101" s="7">
        <f>'Lead PI'!O101</f>
        <v>1696</v>
      </c>
      <c r="P101" s="99">
        <f>N101*O101</f>
        <v>0</v>
      </c>
      <c r="Q101" s="100"/>
      <c r="R101" s="29"/>
      <c r="S101" s="7">
        <f>'Lead PI'!S101</f>
        <v>1951</v>
      </c>
      <c r="T101" s="99">
        <f>R101*S101</f>
        <v>0</v>
      </c>
      <c r="U101" s="100"/>
      <c r="V101" s="29"/>
      <c r="W101" s="7">
        <f>'Lead PI'!W101</f>
        <v>1951</v>
      </c>
      <c r="X101" s="99">
        <f>V101*W101</f>
        <v>0</v>
      </c>
      <c r="Y101" s="100"/>
      <c r="Z101" s="29"/>
      <c r="AA101" s="7">
        <f>'Lead PI'!AA101</f>
        <v>1951</v>
      </c>
      <c r="AB101" s="23">
        <f>Z101*AA101</f>
        <v>0</v>
      </c>
      <c r="AC101" s="87"/>
      <c r="AD101" s="23">
        <f t="shared" si="68"/>
        <v>0</v>
      </c>
    </row>
    <row r="102" spans="1:30" ht="12.75" customHeight="1" x14ac:dyDescent="0.15">
      <c r="B102" s="3"/>
      <c r="C102" s="7"/>
      <c r="D102" s="99"/>
      <c r="E102" s="113"/>
      <c r="F102" s="3"/>
      <c r="G102" s="7"/>
      <c r="H102" s="99"/>
      <c r="I102" s="113"/>
      <c r="J102" s="3"/>
      <c r="K102" s="7"/>
      <c r="L102" s="99"/>
      <c r="M102" s="113"/>
      <c r="N102" s="3"/>
      <c r="O102" s="7"/>
      <c r="P102" s="99"/>
      <c r="Q102" s="113"/>
      <c r="R102" s="3"/>
      <c r="S102" s="7"/>
      <c r="T102" s="99"/>
      <c r="U102" s="113"/>
      <c r="V102" s="3"/>
      <c r="W102" s="7"/>
      <c r="X102" s="99"/>
      <c r="Y102" s="113"/>
      <c r="Z102" s="3"/>
      <c r="AA102" s="7"/>
      <c r="AB102" s="99"/>
      <c r="AC102" s="87"/>
      <c r="AD102" s="41"/>
    </row>
    <row r="103" spans="1:30" ht="12.75" customHeight="1" x14ac:dyDescent="0.15">
      <c r="A103" s="42" t="s">
        <v>113</v>
      </c>
      <c r="B103" s="37"/>
      <c r="C103" s="38"/>
      <c r="D103" s="44">
        <f>SUM(D27,D34,D47,D60,D73,D78,D83,D88)</f>
        <v>0</v>
      </c>
      <c r="E103" s="51"/>
      <c r="F103" s="39"/>
      <c r="G103" s="42"/>
      <c r="H103" s="44">
        <f>SUM(H27,H34,H47,H60,H73,H78,H83,H88)</f>
        <v>0</v>
      </c>
      <c r="I103" s="51"/>
      <c r="J103" s="39"/>
      <c r="K103" s="42"/>
      <c r="L103" s="44">
        <f>SUM(L27,L34,L47,L60,L73,L78,L83,L88)</f>
        <v>0</v>
      </c>
      <c r="M103" s="51"/>
      <c r="N103" s="36"/>
      <c r="O103" s="42"/>
      <c r="P103" s="44">
        <f>SUM(P27,P34,P47,P60,P73,P78,P83,P88)</f>
        <v>0</v>
      </c>
      <c r="Q103" s="51"/>
      <c r="R103" s="36"/>
      <c r="S103" s="42"/>
      <c r="T103" s="44">
        <f>SUM(T27,T34,T47,T60,T73,T78,T83,T88)</f>
        <v>0</v>
      </c>
      <c r="U103" s="51"/>
      <c r="V103" s="36"/>
      <c r="W103" s="42"/>
      <c r="X103" s="44">
        <f>SUM(X27,X34,X47,X60,X73,X78,X83,X88)</f>
        <v>0</v>
      </c>
      <c r="Y103" s="51"/>
      <c r="Z103" s="36"/>
      <c r="AA103" s="42"/>
      <c r="AB103" s="44">
        <f>SUM(AB27,AB34,AB47,AB60,AB73,AB78,AB83,AB88)</f>
        <v>0</v>
      </c>
      <c r="AC103" s="87"/>
      <c r="AD103" s="44">
        <f t="shared" ref="AD103:AD105" si="69">SUM(D103,H103,L103,P103,T103,X103,AB103)</f>
        <v>0</v>
      </c>
    </row>
    <row r="104" spans="1:30" ht="12.75" customHeight="1" x14ac:dyDescent="0.15">
      <c r="A104" s="42" t="s">
        <v>42</v>
      </c>
      <c r="B104" s="46"/>
      <c r="C104" s="37"/>
      <c r="D104" s="44">
        <f>SUM(D90:D101)</f>
        <v>0</v>
      </c>
      <c r="E104" s="51"/>
      <c r="F104" s="39"/>
      <c r="G104" s="42"/>
      <c r="H104" s="44">
        <f>SUM(H90:H101)</f>
        <v>0</v>
      </c>
      <c r="I104" s="51"/>
      <c r="J104" s="39"/>
      <c r="K104" s="42"/>
      <c r="L104" s="44">
        <f>SUM(L90:L101)</f>
        <v>0</v>
      </c>
      <c r="M104" s="51"/>
      <c r="N104" s="36"/>
      <c r="O104" s="42"/>
      <c r="P104" s="44">
        <f>SUM(P90:P101)</f>
        <v>0</v>
      </c>
      <c r="Q104" s="51"/>
      <c r="R104" s="36"/>
      <c r="S104" s="42"/>
      <c r="T104" s="44">
        <f>SUM(T90:T101)</f>
        <v>0</v>
      </c>
      <c r="U104" s="51"/>
      <c r="V104" s="36"/>
      <c r="W104" s="42"/>
      <c r="X104" s="44">
        <f>SUM(X90:X101)</f>
        <v>0</v>
      </c>
      <c r="Y104" s="51"/>
      <c r="Z104" s="36"/>
      <c r="AA104" s="42"/>
      <c r="AB104" s="44">
        <f>SUM(AB90:AB101)</f>
        <v>0</v>
      </c>
      <c r="AC104" s="87"/>
      <c r="AD104" s="44">
        <f t="shared" si="69"/>
        <v>0</v>
      </c>
    </row>
    <row r="105" spans="1:30" ht="12.75" customHeight="1" x14ac:dyDescent="0.15">
      <c r="A105" s="36" t="s">
        <v>43</v>
      </c>
      <c r="B105" s="36"/>
      <c r="C105" s="36"/>
      <c r="D105" s="44">
        <f>SUM(D103:D104)</f>
        <v>0</v>
      </c>
      <c r="E105" s="51"/>
      <c r="F105" s="39"/>
      <c r="G105" s="42"/>
      <c r="H105" s="44">
        <f>SUM(H103:H104)</f>
        <v>0</v>
      </c>
      <c r="I105" s="51"/>
      <c r="J105" s="39"/>
      <c r="K105" s="42"/>
      <c r="L105" s="44">
        <f>SUM(L103:L104)</f>
        <v>0</v>
      </c>
      <c r="M105" s="51"/>
      <c r="N105" s="36"/>
      <c r="O105" s="42"/>
      <c r="P105" s="44">
        <f>SUM(P103:P104)</f>
        <v>0</v>
      </c>
      <c r="Q105" s="51"/>
      <c r="R105" s="36"/>
      <c r="S105" s="42"/>
      <c r="T105" s="44">
        <f>SUM(T103:T104)</f>
        <v>0</v>
      </c>
      <c r="U105" s="51"/>
      <c r="V105" s="36"/>
      <c r="W105" s="42"/>
      <c r="X105" s="44">
        <f>SUM(X103:X104)</f>
        <v>0</v>
      </c>
      <c r="Y105" s="51"/>
      <c r="Z105" s="36"/>
      <c r="AA105" s="42"/>
      <c r="AB105" s="44">
        <f>SUM(AB103:AB104)</f>
        <v>0</v>
      </c>
      <c r="AC105" s="87"/>
      <c r="AD105" s="44">
        <f t="shared" si="69"/>
        <v>0</v>
      </c>
    </row>
    <row r="106" spans="1:30" ht="12.75" customHeight="1" x14ac:dyDescent="0.15">
      <c r="D106" s="23"/>
      <c r="E106" s="51"/>
      <c r="F106" s="15"/>
      <c r="G106" s="8"/>
      <c r="H106" s="23"/>
      <c r="I106" s="51"/>
      <c r="J106" s="15"/>
      <c r="K106" s="8"/>
      <c r="L106" s="23"/>
      <c r="M106" s="51"/>
      <c r="O106" s="8"/>
      <c r="P106" s="23"/>
      <c r="Q106" s="51"/>
      <c r="S106" s="8"/>
      <c r="T106" s="23"/>
      <c r="U106" s="51"/>
      <c r="W106" s="8"/>
      <c r="X106" s="23"/>
      <c r="Y106" s="51"/>
      <c r="AA106" s="8"/>
      <c r="AB106" s="23"/>
      <c r="AC106" s="87"/>
      <c r="AD106" s="23"/>
    </row>
    <row r="107" spans="1:30" ht="12.75" customHeight="1" x14ac:dyDescent="0.2">
      <c r="A107" s="120" t="s">
        <v>158</v>
      </c>
      <c r="B107" s="9" t="s">
        <v>162</v>
      </c>
      <c r="C107" s="3" t="s">
        <v>164</v>
      </c>
      <c r="D107" s="14"/>
      <c r="E107" s="51"/>
      <c r="F107" s="9" t="s">
        <v>162</v>
      </c>
      <c r="G107" s="3" t="s">
        <v>164</v>
      </c>
      <c r="H107" s="14"/>
      <c r="I107" s="51"/>
      <c r="J107" s="9" t="s">
        <v>162</v>
      </c>
      <c r="K107" s="3" t="s">
        <v>164</v>
      </c>
      <c r="L107" s="14"/>
      <c r="M107" s="51"/>
      <c r="N107" s="9" t="s">
        <v>162</v>
      </c>
      <c r="O107" s="3" t="s">
        <v>164</v>
      </c>
      <c r="P107" s="14"/>
      <c r="Q107" s="51"/>
      <c r="R107" s="9" t="s">
        <v>162</v>
      </c>
      <c r="S107" s="3" t="s">
        <v>164</v>
      </c>
      <c r="T107" s="14"/>
      <c r="U107" s="51"/>
      <c r="V107" s="9" t="s">
        <v>162</v>
      </c>
      <c r="W107" s="3" t="s">
        <v>164</v>
      </c>
      <c r="X107" s="14"/>
      <c r="Y107" s="51"/>
      <c r="Z107" s="9" t="s">
        <v>162</v>
      </c>
      <c r="AA107" s="3" t="s">
        <v>164</v>
      </c>
      <c r="AB107" s="14"/>
      <c r="AC107" s="51"/>
      <c r="AD107" s="14"/>
    </row>
    <row r="108" spans="1:30" ht="12.75" customHeight="1" x14ac:dyDescent="0.15">
      <c r="A108" s="25" t="s">
        <v>163</v>
      </c>
      <c r="B108" s="28">
        <v>420.14</v>
      </c>
      <c r="C108" s="29"/>
      <c r="D108" s="99">
        <f t="shared" ref="D108:D112" si="70">B108*C108</f>
        <v>0</v>
      </c>
      <c r="E108" s="100"/>
      <c r="F108" s="28">
        <f>B108*(1+$B$9)</f>
        <v>445.34840000000003</v>
      </c>
      <c r="G108" s="29"/>
      <c r="H108" s="99">
        <f t="shared" ref="H108:H112" si="71">F108*G108</f>
        <v>0</v>
      </c>
      <c r="I108" s="100"/>
      <c r="J108" s="28">
        <f>F108*(1+$B$9)</f>
        <v>472.06930400000005</v>
      </c>
      <c r="K108" s="29"/>
      <c r="L108" s="99">
        <f t="shared" ref="L108:L112" si="72">J108*K108</f>
        <v>0</v>
      </c>
      <c r="M108" s="100"/>
      <c r="N108" s="28">
        <f>J108*(1+$B$9)</f>
        <v>500.39346224000008</v>
      </c>
      <c r="O108" s="29"/>
      <c r="P108" s="99">
        <f t="shared" ref="P108:P112" si="73">N108*O108</f>
        <v>0</v>
      </c>
      <c r="Q108" s="100"/>
      <c r="R108" s="28">
        <f>N108*(1+$B$9)</f>
        <v>530.41706997440008</v>
      </c>
      <c r="S108" s="29"/>
      <c r="T108" s="99">
        <f t="shared" ref="T108:T112" si="74">R108*S108</f>
        <v>0</v>
      </c>
      <c r="U108" s="100"/>
      <c r="V108" s="28">
        <f>R108*(1+$B$9)</f>
        <v>562.24209417286409</v>
      </c>
      <c r="W108" s="29"/>
      <c r="X108" s="99">
        <f t="shared" ref="X108:X112" si="75">V108*W108</f>
        <v>0</v>
      </c>
      <c r="Y108" s="100"/>
      <c r="Z108" s="28">
        <f>V108*(1+$B$9)</f>
        <v>595.97661982323598</v>
      </c>
      <c r="AA108" s="29"/>
      <c r="AB108" s="23">
        <f t="shared" ref="AB108:AB112" si="76">Z108*AA108</f>
        <v>0</v>
      </c>
      <c r="AC108" s="87"/>
      <c r="AD108" s="23">
        <f t="shared" ref="AD108:AD112" si="77">SUM(D108,H108,L108,P108,T108,X108,AB108)</f>
        <v>0</v>
      </c>
    </row>
    <row r="109" spans="1:30" ht="12.75" customHeight="1" x14ac:dyDescent="0.15">
      <c r="A109" s="77" t="s">
        <v>170</v>
      </c>
      <c r="B109" s="127">
        <v>106.32</v>
      </c>
      <c r="C109" s="29"/>
      <c r="D109" s="99">
        <f t="shared" si="70"/>
        <v>0</v>
      </c>
      <c r="E109" s="100"/>
      <c r="F109" s="76">
        <f>B109*(1+$B$9)</f>
        <v>112.6992</v>
      </c>
      <c r="G109" s="29"/>
      <c r="H109" s="99">
        <f t="shared" si="71"/>
        <v>0</v>
      </c>
      <c r="I109" s="100"/>
      <c r="J109" s="76">
        <f>F109*(1+$B$9)</f>
        <v>119.46115200000001</v>
      </c>
      <c r="K109" s="29"/>
      <c r="L109" s="99">
        <f t="shared" si="72"/>
        <v>0</v>
      </c>
      <c r="M109" s="100"/>
      <c r="N109" s="76">
        <f>J109*(1+$B$9)</f>
        <v>126.62882112000003</v>
      </c>
      <c r="O109" s="29"/>
      <c r="P109" s="99">
        <f t="shared" si="73"/>
        <v>0</v>
      </c>
      <c r="Q109" s="100"/>
      <c r="R109" s="76">
        <f>N109*(1+$B$9)</f>
        <v>134.22655038720004</v>
      </c>
      <c r="S109" s="29"/>
      <c r="T109" s="99">
        <f t="shared" si="74"/>
        <v>0</v>
      </c>
      <c r="U109" s="100"/>
      <c r="V109" s="76">
        <f>R109*(1+$B$9)</f>
        <v>142.28014341043203</v>
      </c>
      <c r="W109" s="29"/>
      <c r="X109" s="99">
        <f t="shared" si="75"/>
        <v>0</v>
      </c>
      <c r="Y109" s="100"/>
      <c r="Z109" s="76">
        <f>V109*(1+$B$9)</f>
        <v>150.81695201505795</v>
      </c>
      <c r="AA109" s="29"/>
      <c r="AB109" s="23">
        <f t="shared" si="76"/>
        <v>0</v>
      </c>
      <c r="AC109" s="87"/>
      <c r="AD109" s="23">
        <f t="shared" si="77"/>
        <v>0</v>
      </c>
    </row>
    <row r="110" spans="1:30" ht="13.25" customHeight="1" x14ac:dyDescent="0.15">
      <c r="A110" s="84" t="s">
        <v>177</v>
      </c>
      <c r="B110" s="127">
        <v>15</v>
      </c>
      <c r="C110" s="29"/>
      <c r="D110" s="99">
        <f t="shared" si="70"/>
        <v>0</v>
      </c>
      <c r="E110" s="100"/>
      <c r="F110" s="76">
        <f>$B$110</f>
        <v>15</v>
      </c>
      <c r="G110" s="29"/>
      <c r="H110" s="99">
        <f t="shared" si="71"/>
        <v>0</v>
      </c>
      <c r="I110" s="100"/>
      <c r="J110" s="76">
        <f>$B$110</f>
        <v>15</v>
      </c>
      <c r="K110" s="29"/>
      <c r="L110" s="99">
        <f t="shared" si="72"/>
        <v>0</v>
      </c>
      <c r="M110" s="100"/>
      <c r="N110" s="76">
        <f>$B$110</f>
        <v>15</v>
      </c>
      <c r="O110" s="29"/>
      <c r="P110" s="99">
        <f t="shared" si="73"/>
        <v>0</v>
      </c>
      <c r="Q110" s="100"/>
      <c r="R110" s="76">
        <f>$B$110</f>
        <v>15</v>
      </c>
      <c r="S110" s="29"/>
      <c r="T110" s="99">
        <f t="shared" si="74"/>
        <v>0</v>
      </c>
      <c r="U110" s="100"/>
      <c r="V110" s="76">
        <f>$B$110</f>
        <v>15</v>
      </c>
      <c r="W110" s="29"/>
      <c r="X110" s="99">
        <f t="shared" si="75"/>
        <v>0</v>
      </c>
      <c r="Y110" s="100"/>
      <c r="Z110" s="76">
        <f>$B$110</f>
        <v>15</v>
      </c>
      <c r="AA110" s="29"/>
      <c r="AB110" s="23">
        <f t="shared" si="76"/>
        <v>0</v>
      </c>
      <c r="AC110" s="87"/>
      <c r="AD110" s="23">
        <f t="shared" si="77"/>
        <v>0</v>
      </c>
    </row>
    <row r="111" spans="1:30" ht="26.25" customHeight="1" x14ac:dyDescent="0.15">
      <c r="A111" s="107"/>
      <c r="B111" s="76" t="s">
        <v>39</v>
      </c>
      <c r="C111" s="124" t="s">
        <v>161</v>
      </c>
      <c r="D111" s="99"/>
      <c r="E111" s="100"/>
      <c r="F111" s="28" t="s">
        <v>39</v>
      </c>
      <c r="G111" s="124" t="s">
        <v>161</v>
      </c>
      <c r="H111" s="99"/>
      <c r="I111" s="100"/>
      <c r="J111" s="28" t="s">
        <v>39</v>
      </c>
      <c r="K111" s="124" t="s">
        <v>161</v>
      </c>
      <c r="L111" s="99"/>
      <c r="M111" s="100"/>
      <c r="N111" s="28" t="s">
        <v>39</v>
      </c>
      <c r="O111" s="124" t="s">
        <v>161</v>
      </c>
      <c r="P111" s="99"/>
      <c r="Q111" s="100"/>
      <c r="R111" s="28" t="s">
        <v>39</v>
      </c>
      <c r="S111" s="124" t="s">
        <v>161</v>
      </c>
      <c r="T111" s="99"/>
      <c r="U111" s="100"/>
      <c r="V111" s="28" t="s">
        <v>39</v>
      </c>
      <c r="W111" s="124" t="s">
        <v>161</v>
      </c>
      <c r="X111" s="99"/>
      <c r="Y111" s="100"/>
      <c r="Z111" s="28" t="s">
        <v>39</v>
      </c>
      <c r="AA111" s="124" t="s">
        <v>161</v>
      </c>
      <c r="AB111" s="99"/>
      <c r="AC111" s="87"/>
      <c r="AD111" s="23"/>
    </row>
    <row r="112" spans="1:30" ht="30" customHeight="1" x14ac:dyDescent="0.15">
      <c r="A112" s="107" t="s">
        <v>160</v>
      </c>
      <c r="B112" s="76">
        <f>42+180+150+151</f>
        <v>523</v>
      </c>
      <c r="C112" s="29"/>
      <c r="D112" s="99">
        <f t="shared" si="70"/>
        <v>0</v>
      </c>
      <c r="E112" s="100"/>
      <c r="F112" s="76">
        <f>$B$112</f>
        <v>523</v>
      </c>
      <c r="G112" s="29"/>
      <c r="H112" s="99">
        <f t="shared" si="71"/>
        <v>0</v>
      </c>
      <c r="I112" s="100"/>
      <c r="J112" s="76">
        <f>$B$112</f>
        <v>523</v>
      </c>
      <c r="K112" s="29"/>
      <c r="L112" s="99">
        <f t="shared" si="72"/>
        <v>0</v>
      </c>
      <c r="M112" s="100"/>
      <c r="N112" s="76">
        <f>$B$112</f>
        <v>523</v>
      </c>
      <c r="O112" s="29"/>
      <c r="P112" s="99">
        <f t="shared" si="73"/>
        <v>0</v>
      </c>
      <c r="Q112" s="100"/>
      <c r="R112" s="76">
        <f>$B$112</f>
        <v>523</v>
      </c>
      <c r="S112" s="29"/>
      <c r="T112" s="99">
        <f t="shared" si="74"/>
        <v>0</v>
      </c>
      <c r="U112" s="100"/>
      <c r="V112" s="76">
        <f>$B$112</f>
        <v>523</v>
      </c>
      <c r="W112" s="29"/>
      <c r="X112" s="99">
        <f t="shared" si="75"/>
        <v>0</v>
      </c>
      <c r="Y112" s="100"/>
      <c r="Z112" s="76">
        <f>$B$112</f>
        <v>523</v>
      </c>
      <c r="AA112" s="29"/>
      <c r="AB112" s="99">
        <f t="shared" si="76"/>
        <v>0</v>
      </c>
      <c r="AC112" s="87"/>
      <c r="AD112" s="23">
        <f t="shared" si="77"/>
        <v>0</v>
      </c>
    </row>
    <row r="113" spans="1:30" ht="12.75" customHeight="1" x14ac:dyDescent="0.15">
      <c r="A113" s="77" t="str">
        <f>'Lead PI'!A113</f>
        <v>($42 GPSA; $180 IT; $150 Athletic; $151 SHAC)</v>
      </c>
      <c r="B113" s="28"/>
      <c r="C113" s="3"/>
      <c r="D113" s="99"/>
      <c r="E113" s="100"/>
      <c r="F113" s="76"/>
      <c r="G113" s="3"/>
      <c r="H113" s="99"/>
      <c r="I113" s="100"/>
      <c r="J113" s="76"/>
      <c r="K113" s="3"/>
      <c r="L113" s="99"/>
      <c r="M113" s="100"/>
      <c r="N113" s="76"/>
      <c r="O113" s="3"/>
      <c r="P113" s="99"/>
      <c r="Q113" s="100"/>
      <c r="R113" s="76"/>
      <c r="S113" s="3"/>
      <c r="T113" s="99"/>
      <c r="U113" s="100"/>
      <c r="V113" s="76"/>
      <c r="W113" s="3"/>
      <c r="X113" s="99"/>
      <c r="Y113" s="100"/>
      <c r="Z113" s="76"/>
      <c r="AA113" s="3"/>
      <c r="AB113" s="23"/>
      <c r="AC113" s="87"/>
      <c r="AD113" s="23"/>
    </row>
    <row r="114" spans="1:30" ht="12.75" customHeight="1" x14ac:dyDescent="0.15">
      <c r="A114" s="78" t="s">
        <v>131</v>
      </c>
      <c r="B114" s="79"/>
      <c r="C114" s="37"/>
      <c r="D114" s="44">
        <f>SUM(D108:D113)</f>
        <v>0</v>
      </c>
      <c r="E114" s="80"/>
      <c r="F114" s="79"/>
      <c r="G114" s="37"/>
      <c r="H114" s="44">
        <f>SUM(H108:H113)</f>
        <v>0</v>
      </c>
      <c r="I114" s="80"/>
      <c r="J114" s="79"/>
      <c r="K114" s="37"/>
      <c r="L114" s="44">
        <f>SUM(L108:L113)</f>
        <v>0</v>
      </c>
      <c r="M114" s="80"/>
      <c r="N114" s="79"/>
      <c r="O114" s="37"/>
      <c r="P114" s="44">
        <f>SUM(P108:P113)</f>
        <v>0</v>
      </c>
      <c r="Q114" s="80"/>
      <c r="R114" s="79"/>
      <c r="S114" s="37"/>
      <c r="T114" s="44">
        <f>SUM(T108:T113)</f>
        <v>0</v>
      </c>
      <c r="U114" s="80"/>
      <c r="V114" s="79"/>
      <c r="W114" s="37"/>
      <c r="X114" s="44">
        <f>SUM(X108:X113)</f>
        <v>0</v>
      </c>
      <c r="Y114" s="80"/>
      <c r="Z114" s="79"/>
      <c r="AA114" s="37"/>
      <c r="AB114" s="44">
        <f>SUM(AB108:AB113)</f>
        <v>0</v>
      </c>
      <c r="AC114" s="87"/>
      <c r="AD114" s="44">
        <f>SUM(D114,H114,L114,P114,T114,X114,AB114)</f>
        <v>0</v>
      </c>
    </row>
    <row r="115" spans="1:30" ht="12.75" customHeight="1" x14ac:dyDescent="0.15">
      <c r="A115" s="25"/>
      <c r="B115" s="28"/>
      <c r="C115" s="3"/>
      <c r="D115" s="41"/>
      <c r="E115" s="51"/>
      <c r="F115" s="28"/>
      <c r="G115" s="3"/>
      <c r="H115" s="41"/>
      <c r="I115" s="51"/>
      <c r="J115" s="28"/>
      <c r="K115" s="3"/>
      <c r="L115" s="41"/>
      <c r="M115" s="51"/>
      <c r="N115" s="28"/>
      <c r="O115" s="3"/>
      <c r="P115" s="41"/>
      <c r="Q115" s="51"/>
      <c r="R115" s="28"/>
      <c r="S115" s="3"/>
      <c r="T115" s="41"/>
      <c r="U115" s="51"/>
      <c r="V115" s="28"/>
      <c r="W115" s="3"/>
      <c r="X115" s="41"/>
      <c r="Y115" s="51"/>
      <c r="Z115" s="28"/>
      <c r="AA115" s="3"/>
      <c r="AB115" s="41"/>
      <c r="AC115" s="87"/>
      <c r="AD115" s="41"/>
    </row>
    <row r="116" spans="1:30" ht="12.75" customHeight="1" x14ac:dyDescent="0.15">
      <c r="A116" s="11" t="s">
        <v>129</v>
      </c>
      <c r="D116" s="21"/>
      <c r="E116" s="51"/>
      <c r="H116" s="21"/>
      <c r="I116" s="51"/>
      <c r="L116" s="21"/>
      <c r="M116" s="51"/>
      <c r="P116" s="21"/>
      <c r="Q116" s="51"/>
      <c r="T116" s="21"/>
      <c r="U116" s="51"/>
      <c r="X116" s="21"/>
      <c r="Y116" s="51"/>
      <c r="AB116" s="21"/>
      <c r="AC116" s="87"/>
      <c r="AD116" s="23">
        <f>SUM(D116,H116,L116,P116,T116,X116,AB116)</f>
        <v>0</v>
      </c>
    </row>
    <row r="117" spans="1:30" ht="12.75" customHeight="1" x14ac:dyDescent="0.15">
      <c r="D117" s="41"/>
      <c r="E117" s="51"/>
      <c r="H117" s="41"/>
      <c r="I117" s="51"/>
      <c r="L117" s="41"/>
      <c r="M117" s="51"/>
      <c r="P117" s="41"/>
      <c r="Q117" s="51"/>
      <c r="T117" s="41"/>
      <c r="U117" s="51"/>
      <c r="X117" s="41"/>
      <c r="Y117" s="51"/>
      <c r="AB117" s="41"/>
      <c r="AC117" s="87"/>
      <c r="AD117" s="41"/>
    </row>
    <row r="118" spans="1:30" s="10" customFormat="1" ht="12.75" customHeight="1" x14ac:dyDescent="0.15">
      <c r="A118" s="33" t="s">
        <v>159</v>
      </c>
      <c r="D118" s="41"/>
      <c r="E118" s="52"/>
      <c r="F118" s="32"/>
      <c r="H118" s="41"/>
      <c r="I118" s="52"/>
      <c r="J118" s="32"/>
      <c r="L118" s="41"/>
      <c r="M118" s="52"/>
      <c r="N118" s="32"/>
      <c r="P118" s="41"/>
      <c r="Q118" s="52"/>
      <c r="R118" s="32"/>
      <c r="T118" s="41"/>
      <c r="U118" s="52"/>
      <c r="V118" s="32"/>
      <c r="X118" s="41"/>
      <c r="Y118" s="52"/>
      <c r="Z118" s="32"/>
      <c r="AB118" s="41"/>
      <c r="AC118" s="87"/>
      <c r="AD118" s="23"/>
    </row>
    <row r="119" spans="1:30" s="10" customFormat="1" ht="12.75" customHeight="1" x14ac:dyDescent="0.15">
      <c r="D119" s="41"/>
      <c r="E119" s="52"/>
      <c r="F119" s="32"/>
      <c r="H119" s="41"/>
      <c r="I119" s="52"/>
      <c r="J119" s="32"/>
      <c r="L119" s="41"/>
      <c r="M119" s="52"/>
      <c r="N119" s="32"/>
      <c r="P119" s="41"/>
      <c r="Q119" s="52"/>
      <c r="R119" s="32"/>
      <c r="T119" s="41"/>
      <c r="U119" s="52"/>
      <c r="V119" s="32"/>
      <c r="X119" s="41"/>
      <c r="Y119" s="52"/>
      <c r="Z119" s="32"/>
      <c r="AB119" s="41"/>
      <c r="AC119" s="87"/>
      <c r="AD119" s="41"/>
    </row>
    <row r="120" spans="1:30" ht="12.75" customHeight="1" x14ac:dyDescent="0.15">
      <c r="A120" s="8" t="s">
        <v>47</v>
      </c>
      <c r="D120" s="41"/>
      <c r="E120" s="51"/>
      <c r="H120" s="41"/>
      <c r="I120" s="51"/>
      <c r="L120" s="41"/>
      <c r="M120" s="51"/>
      <c r="P120" s="41"/>
      <c r="Q120" s="51"/>
      <c r="T120" s="41"/>
      <c r="U120" s="51"/>
      <c r="X120" s="41"/>
      <c r="Y120" s="51"/>
      <c r="AB120" s="41"/>
      <c r="AC120" s="87"/>
      <c r="AD120" s="23"/>
    </row>
    <row r="121" spans="1:30" ht="12.75" customHeight="1" x14ac:dyDescent="0.15">
      <c r="A121" s="11" t="s">
        <v>48</v>
      </c>
      <c r="D121" s="21"/>
      <c r="E121" s="51"/>
      <c r="H121" s="21"/>
      <c r="I121" s="51"/>
      <c r="L121" s="21"/>
      <c r="M121" s="51"/>
      <c r="P121" s="21"/>
      <c r="Q121" s="51"/>
      <c r="T121" s="21"/>
      <c r="U121" s="51"/>
      <c r="X121" s="21"/>
      <c r="Y121" s="51"/>
      <c r="AB121" s="21"/>
      <c r="AC121" s="87"/>
      <c r="AD121" s="23">
        <f t="shared" ref="AD121:AD124" si="78">SUM(D121,H121,L121,P121,T121,X121,AB121)</f>
        <v>0</v>
      </c>
    </row>
    <row r="122" spans="1:30" ht="12.75" customHeight="1" x14ac:dyDescent="0.15">
      <c r="A122" s="11" t="s">
        <v>49</v>
      </c>
      <c r="D122" s="21"/>
      <c r="E122" s="51"/>
      <c r="H122" s="21"/>
      <c r="I122" s="51"/>
      <c r="L122" s="21"/>
      <c r="M122" s="51"/>
      <c r="P122" s="21"/>
      <c r="Q122" s="51"/>
      <c r="T122" s="21"/>
      <c r="U122" s="51"/>
      <c r="X122" s="21"/>
      <c r="Y122" s="51"/>
      <c r="AB122" s="21"/>
      <c r="AC122" s="87"/>
      <c r="AD122" s="23">
        <f t="shared" si="78"/>
        <v>0</v>
      </c>
    </row>
    <row r="123" spans="1:30" ht="12.75" customHeight="1" x14ac:dyDescent="0.15">
      <c r="A123" s="11" t="s">
        <v>50</v>
      </c>
      <c r="D123" s="21"/>
      <c r="E123" s="51"/>
      <c r="H123" s="21"/>
      <c r="I123" s="51"/>
      <c r="L123" s="21"/>
      <c r="M123" s="51"/>
      <c r="P123" s="21"/>
      <c r="Q123" s="51"/>
      <c r="T123" s="21"/>
      <c r="U123" s="51"/>
      <c r="X123" s="21"/>
      <c r="Y123" s="51"/>
      <c r="AB123" s="21"/>
      <c r="AC123" s="87"/>
      <c r="AD123" s="23">
        <f t="shared" si="78"/>
        <v>0</v>
      </c>
    </row>
    <row r="124" spans="1:30" ht="12.75" customHeight="1" x14ac:dyDescent="0.15">
      <c r="A124" s="11" t="s">
        <v>51</v>
      </c>
      <c r="D124" s="21"/>
      <c r="E124" s="51"/>
      <c r="H124" s="21"/>
      <c r="I124" s="51"/>
      <c r="L124" s="21"/>
      <c r="M124" s="51"/>
      <c r="P124" s="21"/>
      <c r="Q124" s="51"/>
      <c r="T124" s="21"/>
      <c r="U124" s="51"/>
      <c r="X124" s="21"/>
      <c r="Y124" s="51"/>
      <c r="AB124" s="21"/>
      <c r="AC124" s="87"/>
      <c r="AD124" s="23">
        <f t="shared" si="78"/>
        <v>0</v>
      </c>
    </row>
    <row r="125" spans="1:30" ht="12.75" customHeight="1" x14ac:dyDescent="0.15">
      <c r="A125" s="42" t="s">
        <v>52</v>
      </c>
      <c r="B125" s="36"/>
      <c r="C125" s="36"/>
      <c r="D125" s="44">
        <f>SUM(D120:D124)</f>
        <v>0</v>
      </c>
      <c r="E125" s="51"/>
      <c r="F125" s="36"/>
      <c r="G125" s="36"/>
      <c r="H125" s="44">
        <f>SUM(H120:H124)</f>
        <v>0</v>
      </c>
      <c r="I125" s="51"/>
      <c r="J125" s="36"/>
      <c r="K125" s="36"/>
      <c r="L125" s="44">
        <f>SUM(L120:L124)</f>
        <v>0</v>
      </c>
      <c r="M125" s="51"/>
      <c r="N125" s="36"/>
      <c r="O125" s="36"/>
      <c r="P125" s="44">
        <f>SUM(P120:P124)</f>
        <v>0</v>
      </c>
      <c r="Q125" s="51"/>
      <c r="R125" s="36"/>
      <c r="S125" s="36"/>
      <c r="T125" s="44">
        <f>SUM(T120:T124)</f>
        <v>0</v>
      </c>
      <c r="U125" s="51"/>
      <c r="V125" s="36"/>
      <c r="W125" s="36"/>
      <c r="X125" s="44">
        <f>SUM(X120:X124)</f>
        <v>0</v>
      </c>
      <c r="Y125" s="51"/>
      <c r="Z125" s="36"/>
      <c r="AA125" s="36"/>
      <c r="AB125" s="44">
        <f>SUM(AB120:AB124)</f>
        <v>0</v>
      </c>
      <c r="AC125" s="87"/>
      <c r="AD125" s="44">
        <f>SUM(D125,H125,L125,P125,T125,X125,AB125)</f>
        <v>0</v>
      </c>
    </row>
    <row r="126" spans="1:30" ht="12.75" customHeight="1" x14ac:dyDescent="0.15">
      <c r="D126" s="14"/>
      <c r="E126" s="51"/>
      <c r="H126" s="14"/>
      <c r="I126" s="51"/>
      <c r="L126" s="14"/>
      <c r="M126" s="51"/>
      <c r="P126" s="14"/>
      <c r="Q126" s="51"/>
      <c r="T126" s="14"/>
      <c r="U126" s="51"/>
      <c r="X126" s="14"/>
      <c r="Y126" s="51"/>
      <c r="AB126" s="14"/>
      <c r="AC126" s="51"/>
      <c r="AD126" s="23"/>
    </row>
    <row r="127" spans="1:30" ht="12.75" customHeight="1" x14ac:dyDescent="0.15">
      <c r="A127" s="8" t="s">
        <v>44</v>
      </c>
      <c r="D127" s="41"/>
      <c r="E127" s="51"/>
      <c r="H127" s="41"/>
      <c r="I127" s="51"/>
      <c r="L127" s="41"/>
      <c r="M127" s="51"/>
      <c r="P127" s="41"/>
      <c r="Q127" s="51"/>
      <c r="T127" s="41"/>
      <c r="U127" s="51"/>
      <c r="X127" s="41"/>
      <c r="Y127" s="51"/>
      <c r="AB127" s="41"/>
      <c r="AC127" s="87"/>
      <c r="AD127" s="41"/>
    </row>
    <row r="128" spans="1:30" ht="12.75" customHeight="1" x14ac:dyDescent="0.15">
      <c r="A128" s="11" t="s">
        <v>45</v>
      </c>
      <c r="D128" s="21"/>
      <c r="E128" s="51"/>
      <c r="H128" s="21"/>
      <c r="I128" s="51"/>
      <c r="L128" s="21"/>
      <c r="M128" s="51"/>
      <c r="P128" s="21"/>
      <c r="Q128" s="51"/>
      <c r="T128" s="21"/>
      <c r="U128" s="51"/>
      <c r="X128" s="21"/>
      <c r="Y128" s="51"/>
      <c r="AB128" s="21"/>
      <c r="AC128" s="87"/>
      <c r="AD128" s="23">
        <f t="shared" ref="AD128:AD129" si="79">SUM(D128,H128,L128,P128,T128,X128,AB128)</f>
        <v>0</v>
      </c>
    </row>
    <row r="129" spans="1:33" ht="12.75" customHeight="1" x14ac:dyDescent="0.15">
      <c r="A129" s="11" t="s">
        <v>46</v>
      </c>
      <c r="D129" s="21"/>
      <c r="E129" s="51"/>
      <c r="H129" s="21"/>
      <c r="I129" s="51"/>
      <c r="L129" s="21"/>
      <c r="M129" s="51"/>
      <c r="P129" s="21"/>
      <c r="Q129" s="51"/>
      <c r="T129" s="21"/>
      <c r="U129" s="51"/>
      <c r="X129" s="21"/>
      <c r="Y129" s="51"/>
      <c r="AB129" s="21"/>
      <c r="AC129" s="87"/>
      <c r="AD129" s="23">
        <f t="shared" si="79"/>
        <v>0</v>
      </c>
    </row>
    <row r="130" spans="1:33" ht="12.75" customHeight="1" x14ac:dyDescent="0.15">
      <c r="A130" s="42" t="s">
        <v>114</v>
      </c>
      <c r="B130" s="36"/>
      <c r="C130" s="36"/>
      <c r="D130" s="44">
        <f>SUM(D128:D129)</f>
        <v>0</v>
      </c>
      <c r="E130" s="51"/>
      <c r="F130" s="36"/>
      <c r="G130" s="36"/>
      <c r="H130" s="44">
        <f>SUM(H128:H129)</f>
        <v>0</v>
      </c>
      <c r="I130" s="51"/>
      <c r="J130" s="36"/>
      <c r="K130" s="36"/>
      <c r="L130" s="44">
        <f>SUM(L128:L129)</f>
        <v>0</v>
      </c>
      <c r="M130" s="51"/>
      <c r="N130" s="36"/>
      <c r="O130" s="36"/>
      <c r="P130" s="44">
        <f>SUM(P128:P129)</f>
        <v>0</v>
      </c>
      <c r="Q130" s="51"/>
      <c r="R130" s="36"/>
      <c r="S130" s="36"/>
      <c r="T130" s="44">
        <f>SUM(T128:T129)</f>
        <v>0</v>
      </c>
      <c r="U130" s="51"/>
      <c r="V130" s="36"/>
      <c r="W130" s="36"/>
      <c r="X130" s="44">
        <f>SUM(X128:X129)</f>
        <v>0</v>
      </c>
      <c r="Y130" s="51"/>
      <c r="Z130" s="36"/>
      <c r="AA130" s="36"/>
      <c r="AB130" s="44">
        <f>SUM(AB128:AB129)</f>
        <v>0</v>
      </c>
      <c r="AC130" s="87"/>
      <c r="AD130" s="44">
        <f>SUM(D130,H130,L130,P130,T130,X130,AB130)</f>
        <v>0</v>
      </c>
    </row>
    <row r="131" spans="1:33" ht="12.75" customHeight="1" x14ac:dyDescent="0.15">
      <c r="D131" s="14"/>
      <c r="E131" s="51"/>
      <c r="H131" s="14"/>
      <c r="I131" s="51"/>
      <c r="L131" s="14"/>
      <c r="M131" s="51"/>
      <c r="P131" s="14"/>
      <c r="Q131" s="51"/>
      <c r="T131" s="14"/>
      <c r="U131" s="51"/>
      <c r="X131" s="14"/>
      <c r="Y131" s="51"/>
      <c r="AB131" s="14"/>
      <c r="AC131" s="51"/>
      <c r="AD131" s="23"/>
    </row>
    <row r="132" spans="1:33" s="10" customFormat="1" ht="12.75" customHeight="1" x14ac:dyDescent="0.15">
      <c r="A132" s="10" t="s">
        <v>54</v>
      </c>
      <c r="D132" s="21"/>
      <c r="E132" s="51"/>
      <c r="F132" s="11"/>
      <c r="G132" s="11"/>
      <c r="H132" s="21"/>
      <c r="I132" s="51"/>
      <c r="J132" s="11"/>
      <c r="K132" s="11"/>
      <c r="L132" s="21"/>
      <c r="M132" s="51"/>
      <c r="N132" s="11"/>
      <c r="O132" s="11"/>
      <c r="P132" s="21"/>
      <c r="Q132" s="51"/>
      <c r="R132" s="11"/>
      <c r="S132" s="11"/>
      <c r="T132" s="21"/>
      <c r="U132" s="51"/>
      <c r="V132" s="11"/>
      <c r="W132" s="11"/>
      <c r="X132" s="21"/>
      <c r="Y132" s="51"/>
      <c r="Z132" s="11"/>
      <c r="AA132" s="11"/>
      <c r="AB132" s="21"/>
      <c r="AC132" s="87"/>
      <c r="AD132" s="23">
        <f t="shared" ref="AD132:AD138" si="80">SUM(D132,H132,L132,P132,T132,X132,AB132)</f>
        <v>0</v>
      </c>
    </row>
    <row r="133" spans="1:33" s="10" customFormat="1" ht="12.75" customHeight="1" x14ac:dyDescent="0.15">
      <c r="A133" s="10" t="s">
        <v>179</v>
      </c>
      <c r="D133" s="102"/>
      <c r="E133" s="100"/>
      <c r="F133" s="11"/>
      <c r="G133" s="11"/>
      <c r="H133" s="102"/>
      <c r="I133" s="100"/>
      <c r="J133" s="11"/>
      <c r="K133" s="11"/>
      <c r="L133" s="102"/>
      <c r="M133" s="100"/>
      <c r="N133" s="11"/>
      <c r="O133" s="11"/>
      <c r="P133" s="102"/>
      <c r="Q133" s="100"/>
      <c r="R133" s="11"/>
      <c r="S133" s="11"/>
      <c r="T133" s="102"/>
      <c r="U133" s="100"/>
      <c r="V133" s="11"/>
      <c r="W133" s="11"/>
      <c r="X133" s="102"/>
      <c r="Y133" s="100"/>
      <c r="Z133" s="11"/>
      <c r="AA133" s="11"/>
      <c r="AB133" s="102"/>
      <c r="AC133" s="101"/>
      <c r="AD133" s="99"/>
    </row>
    <row r="134" spans="1:33" s="10" customFormat="1" ht="12.75" customHeight="1" x14ac:dyDescent="0.15">
      <c r="A134" s="11" t="s">
        <v>55</v>
      </c>
      <c r="D134" s="21"/>
      <c r="E134" s="51"/>
      <c r="F134" s="11"/>
      <c r="G134" s="11"/>
      <c r="H134" s="21"/>
      <c r="I134" s="51"/>
      <c r="J134" s="11"/>
      <c r="K134" s="11"/>
      <c r="L134" s="21"/>
      <c r="M134" s="51"/>
      <c r="N134" s="11"/>
      <c r="O134" s="11"/>
      <c r="P134" s="21"/>
      <c r="Q134" s="51"/>
      <c r="R134" s="11"/>
      <c r="S134" s="11"/>
      <c r="T134" s="21"/>
      <c r="U134" s="51"/>
      <c r="V134" s="11"/>
      <c r="W134" s="11"/>
      <c r="X134" s="21"/>
      <c r="Y134" s="51"/>
      <c r="Z134" s="11"/>
      <c r="AA134" s="11"/>
      <c r="AB134" s="21"/>
      <c r="AC134" s="87"/>
      <c r="AD134" s="23">
        <f t="shared" si="80"/>
        <v>0</v>
      </c>
    </row>
    <row r="135" spans="1:33" s="10" customFormat="1" ht="12.75" customHeight="1" x14ac:dyDescent="0.15">
      <c r="A135" s="10" t="s">
        <v>0</v>
      </c>
      <c r="D135" s="21"/>
      <c r="E135" s="51"/>
      <c r="F135" s="11"/>
      <c r="G135" s="11"/>
      <c r="H135" s="21"/>
      <c r="I135" s="51"/>
      <c r="J135" s="11"/>
      <c r="K135" s="11"/>
      <c r="L135" s="21"/>
      <c r="M135" s="51"/>
      <c r="N135" s="11"/>
      <c r="O135" s="11"/>
      <c r="P135" s="21"/>
      <c r="Q135" s="51"/>
      <c r="R135" s="11"/>
      <c r="S135" s="11"/>
      <c r="T135" s="21"/>
      <c r="U135" s="51"/>
      <c r="V135" s="11"/>
      <c r="W135" s="11"/>
      <c r="X135" s="21"/>
      <c r="Y135" s="51"/>
      <c r="Z135" s="11"/>
      <c r="AA135" s="11"/>
      <c r="AB135" s="21"/>
      <c r="AC135" s="87"/>
      <c r="AD135" s="23">
        <f t="shared" si="80"/>
        <v>0</v>
      </c>
    </row>
    <row r="136" spans="1:33" ht="12.75" customHeight="1" x14ac:dyDescent="0.15">
      <c r="A136" s="10" t="s">
        <v>151</v>
      </c>
      <c r="B136" s="10"/>
      <c r="C136" s="10"/>
      <c r="D136" s="102"/>
      <c r="E136" s="100"/>
      <c r="H136" s="102"/>
      <c r="I136" s="100"/>
      <c r="L136" s="102"/>
      <c r="M136" s="100"/>
      <c r="P136" s="102"/>
      <c r="Q136" s="100"/>
      <c r="T136" s="102"/>
      <c r="U136" s="100"/>
      <c r="X136" s="102"/>
      <c r="Y136" s="100"/>
      <c r="AB136" s="102"/>
      <c r="AC136" s="101"/>
      <c r="AD136" s="99">
        <f t="shared" si="80"/>
        <v>0</v>
      </c>
    </row>
    <row r="137" spans="1:33" ht="12.75" customHeight="1" x14ac:dyDescent="0.15">
      <c r="A137" s="11" t="s">
        <v>53</v>
      </c>
      <c r="D137" s="21"/>
      <c r="E137" s="51"/>
      <c r="H137" s="21"/>
      <c r="I137" s="51"/>
      <c r="L137" s="21"/>
      <c r="M137" s="51"/>
      <c r="P137" s="21"/>
      <c r="Q137" s="51"/>
      <c r="T137" s="21"/>
      <c r="U137" s="51"/>
      <c r="X137" s="21"/>
      <c r="Y137" s="51"/>
      <c r="AB137" s="21"/>
      <c r="AC137" s="87"/>
      <c r="AD137" s="23">
        <f t="shared" si="80"/>
        <v>0</v>
      </c>
    </row>
    <row r="138" spans="1:33" ht="12.75" customHeight="1" x14ac:dyDescent="0.15">
      <c r="A138" s="42" t="s">
        <v>1</v>
      </c>
      <c r="B138" s="36"/>
      <c r="C138" s="36"/>
      <c r="D138" s="44">
        <f>SUM(D132:D137)</f>
        <v>0</v>
      </c>
      <c r="E138" s="51"/>
      <c r="F138" s="36"/>
      <c r="G138" s="36"/>
      <c r="H138" s="44">
        <f>SUM(H132:H137)</f>
        <v>0</v>
      </c>
      <c r="I138" s="51"/>
      <c r="J138" s="36"/>
      <c r="K138" s="36"/>
      <c r="L138" s="44">
        <f>SUM(L132:L137)</f>
        <v>0</v>
      </c>
      <c r="M138" s="51"/>
      <c r="N138" s="36"/>
      <c r="O138" s="36"/>
      <c r="P138" s="44">
        <f>SUM(P132:P137)</f>
        <v>0</v>
      </c>
      <c r="Q138" s="51"/>
      <c r="R138" s="36"/>
      <c r="S138" s="36"/>
      <c r="T138" s="44">
        <f>SUM(T132:T137)</f>
        <v>0</v>
      </c>
      <c r="U138" s="51"/>
      <c r="V138" s="36"/>
      <c r="W138" s="36"/>
      <c r="X138" s="44">
        <f>SUM(X132:X137)</f>
        <v>0</v>
      </c>
      <c r="Y138" s="51"/>
      <c r="Z138" s="36"/>
      <c r="AA138" s="36"/>
      <c r="AB138" s="44">
        <f>SUM(AB132:AB137)</f>
        <v>0</v>
      </c>
      <c r="AC138" s="87"/>
      <c r="AD138" s="44">
        <f t="shared" si="80"/>
        <v>0</v>
      </c>
    </row>
    <row r="139" spans="1:33" ht="12.75" customHeight="1" x14ac:dyDescent="0.15">
      <c r="A139" s="25"/>
      <c r="D139" s="14"/>
      <c r="E139" s="51"/>
      <c r="H139" s="14"/>
      <c r="I139" s="51"/>
      <c r="L139" s="14"/>
      <c r="M139" s="51"/>
      <c r="P139" s="14"/>
      <c r="Q139" s="51"/>
      <c r="T139" s="14"/>
      <c r="U139" s="51"/>
      <c r="X139" s="14"/>
      <c r="Y139" s="51"/>
      <c r="AB139" s="14"/>
      <c r="AC139" s="51"/>
      <c r="AD139" s="14"/>
    </row>
    <row r="140" spans="1:33" ht="12.75" customHeight="1" x14ac:dyDescent="0.15">
      <c r="A140" s="11" t="s">
        <v>3</v>
      </c>
      <c r="D140" s="41">
        <f>SUM(D$105,D114,D$116,D$125,D$130,D$138)</f>
        <v>0</v>
      </c>
      <c r="E140" s="51"/>
      <c r="H140" s="41">
        <f>SUM(H$105,H114,H$116,H$125,H$130,H$138)</f>
        <v>0</v>
      </c>
      <c r="I140" s="51"/>
      <c r="L140" s="41">
        <f>SUM(L$105,L114,L$116,L$125,L$130,L$138)</f>
        <v>0</v>
      </c>
      <c r="M140" s="51"/>
      <c r="P140" s="41">
        <f>SUM(P$105,P114,P$116,P$125,P$130,P$138)</f>
        <v>0</v>
      </c>
      <c r="Q140" s="51"/>
      <c r="T140" s="41">
        <f>SUM(T$105,T114,T$116,T$125,T$130,T$138)</f>
        <v>0</v>
      </c>
      <c r="U140" s="51"/>
      <c r="X140" s="41">
        <f>SUM(X$105,X114,X$116,X$125,X$130,X$138)</f>
        <v>0</v>
      </c>
      <c r="Y140" s="51"/>
      <c r="AB140" s="41">
        <f>SUM(AB$105,AB114,AB$116,AB$125,AB$130,AB$138)</f>
        <v>0</v>
      </c>
      <c r="AC140" s="87"/>
      <c r="AD140" s="23">
        <f>SUM(D140,H140,L140,P140,T140,X140,AB140)</f>
        <v>0</v>
      </c>
    </row>
    <row r="141" spans="1:33" ht="12.75" customHeight="1" x14ac:dyDescent="0.15">
      <c r="A141" s="34" t="s">
        <v>2</v>
      </c>
      <c r="B141" s="16"/>
      <c r="C141" s="16"/>
      <c r="D141" s="41">
        <f>SUM(D$105,D$130,D$138)</f>
        <v>0</v>
      </c>
      <c r="E141" s="51"/>
      <c r="H141" s="41">
        <f>SUM(H$105,H$130,H$138)</f>
        <v>0</v>
      </c>
      <c r="I141" s="51"/>
      <c r="L141" s="41">
        <f>SUM(L$105,L$130,L$138)</f>
        <v>0</v>
      </c>
      <c r="M141" s="51"/>
      <c r="P141" s="41">
        <f>SUM(P$105,P$130,P$138)</f>
        <v>0</v>
      </c>
      <c r="Q141" s="51"/>
      <c r="T141" s="41">
        <f>SUM(T$105,T$130,T$138)</f>
        <v>0</v>
      </c>
      <c r="U141" s="51"/>
      <c r="X141" s="41">
        <f>SUM(X$105,X$130,X$138)</f>
        <v>0</v>
      </c>
      <c r="Y141" s="51"/>
      <c r="AB141" s="41">
        <f>SUM(AB$105,AB$130,AB$138)</f>
        <v>0</v>
      </c>
      <c r="AC141" s="87"/>
      <c r="AD141" s="23">
        <f>SUM(D141,H141,L141,P141,T141,X141,AB141)</f>
        <v>0</v>
      </c>
      <c r="AG141" s="15"/>
    </row>
    <row r="142" spans="1:33" ht="12.75" customHeight="1" x14ac:dyDescent="0.15">
      <c r="A142" s="11" t="s">
        <v>4</v>
      </c>
      <c r="B142" s="5" t="s">
        <v>5</v>
      </c>
      <c r="C142" s="6">
        <f>'Lead PI'!C151</f>
        <v>0.52500000000000002</v>
      </c>
      <c r="D142" s="41">
        <f>ROUND(IF('Lead PI'!$B$7="yes",D140*C142,D141*C142),0)</f>
        <v>0</v>
      </c>
      <c r="E142" s="51"/>
      <c r="F142" s="5" t="s">
        <v>5</v>
      </c>
      <c r="G142" s="6">
        <f>'Lead PI'!G151</f>
        <v>0.52500000000000002</v>
      </c>
      <c r="H142" s="41">
        <f>ROUND(IF('Lead PI'!$B$7="yes",H140*G142,H141*G142),0)</f>
        <v>0</v>
      </c>
      <c r="I142" s="51"/>
      <c r="J142" s="5" t="s">
        <v>5</v>
      </c>
      <c r="K142" s="6">
        <f>'Lead PI'!K151</f>
        <v>0.52500000000000002</v>
      </c>
      <c r="L142" s="41">
        <f>ROUND(IF('Lead PI'!$B$7="yes",L140*K142,L141*K142),0)</f>
        <v>0</v>
      </c>
      <c r="M142" s="51"/>
      <c r="N142" s="5" t="s">
        <v>5</v>
      </c>
      <c r="O142" s="6">
        <f>'Lead PI'!O151</f>
        <v>0.52500000000000002</v>
      </c>
      <c r="P142" s="41">
        <f>ROUND(IF('Lead PI'!$B$7="yes",P140*O142,P141*O142),0)</f>
        <v>0</v>
      </c>
      <c r="Q142" s="51"/>
      <c r="R142" s="5" t="s">
        <v>5</v>
      </c>
      <c r="S142" s="6">
        <f>'Lead PI'!S151</f>
        <v>0.52500000000000002</v>
      </c>
      <c r="T142" s="41">
        <f>ROUND(IF('Lead PI'!$B$7="yes",T140*S142,T141*S142),0)</f>
        <v>0</v>
      </c>
      <c r="U142" s="51"/>
      <c r="V142" s="5" t="s">
        <v>5</v>
      </c>
      <c r="W142" s="6">
        <f>'Lead PI'!W151</f>
        <v>0.52500000000000002</v>
      </c>
      <c r="X142" s="41">
        <f>ROUND(IF('Lead PI'!$B$7="yes",X140*W142,X141*W142),0)</f>
        <v>0</v>
      </c>
      <c r="Y142" s="51"/>
      <c r="Z142" s="5" t="s">
        <v>5</v>
      </c>
      <c r="AA142" s="6">
        <f>'Lead PI'!AA151</f>
        <v>0.52500000000000002</v>
      </c>
      <c r="AB142" s="41">
        <f>ROUND(IF('Lead PI'!$B$7="yes",AB140*AA142,AB141*AA142),0)</f>
        <v>0</v>
      </c>
      <c r="AC142" s="87"/>
      <c r="AD142" s="23">
        <f t="shared" ref="AD142" si="81">SUM(D142,H142,L142,P142,T142,X142,AB142)</f>
        <v>0</v>
      </c>
    </row>
    <row r="143" spans="1:33" ht="12.75" customHeight="1" x14ac:dyDescent="0.15">
      <c r="A143" s="36" t="s">
        <v>6</v>
      </c>
      <c r="B143" s="36"/>
      <c r="C143" s="36"/>
      <c r="D143" s="44">
        <f>SUM(D140,D142)</f>
        <v>0</v>
      </c>
      <c r="E143" s="51"/>
      <c r="F143" s="36"/>
      <c r="G143" s="36"/>
      <c r="H143" s="44">
        <f>SUM(H140,H142)</f>
        <v>0</v>
      </c>
      <c r="I143" s="51"/>
      <c r="J143" s="36"/>
      <c r="K143" s="36"/>
      <c r="L143" s="44">
        <f>SUM(L140,L142)</f>
        <v>0</v>
      </c>
      <c r="M143" s="51"/>
      <c r="N143" s="36"/>
      <c r="O143" s="36"/>
      <c r="P143" s="44">
        <f>SUM(P140,P142)</f>
        <v>0</v>
      </c>
      <c r="Q143" s="51"/>
      <c r="R143" s="36"/>
      <c r="S143" s="36"/>
      <c r="T143" s="44">
        <f>SUM(T140,T142)</f>
        <v>0</v>
      </c>
      <c r="U143" s="51"/>
      <c r="V143" s="36"/>
      <c r="W143" s="36"/>
      <c r="X143" s="44">
        <f>SUM(X140,X142)</f>
        <v>0</v>
      </c>
      <c r="Y143" s="51"/>
      <c r="Z143" s="36"/>
      <c r="AA143" s="36"/>
      <c r="AB143" s="44">
        <f>SUM(AB140,AB142)</f>
        <v>0</v>
      </c>
      <c r="AC143" s="87"/>
      <c r="AD143" s="44">
        <f>SUM(D143,H143,L143,P143,T143,X143,AB143)</f>
        <v>0</v>
      </c>
    </row>
    <row r="144" spans="1:33" ht="0" hidden="1" customHeight="1" x14ac:dyDescent="0.15">
      <c r="A144" s="35" t="s">
        <v>115</v>
      </c>
      <c r="B144" s="35"/>
      <c r="C144" s="35"/>
      <c r="D144" s="35"/>
      <c r="E144" s="53"/>
      <c r="F144" s="35"/>
      <c r="G144" s="35"/>
      <c r="H144" s="35"/>
      <c r="I144" s="53"/>
      <c r="J144" s="35"/>
      <c r="K144" s="35"/>
      <c r="L144" s="35"/>
      <c r="M144" s="53"/>
      <c r="Q144" s="53"/>
      <c r="U144" s="53"/>
      <c r="Y144" s="53"/>
    </row>
  </sheetData>
  <mergeCells count="1">
    <mergeCell ref="B4:C4"/>
  </mergeCells>
  <hyperlinks>
    <hyperlink ref="A107" r:id="rId1" xr:uid="{877D1FE4-5367-4C89-B1C7-E4DA66449D5E}"/>
    <hyperlink ref="A4" r:id="rId2" xr:uid="{1842363D-1F36-4CD9-9C66-378BCD53D6AD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8" max="16383" man="1"/>
  </rowBreaks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Lead PI</vt:lpstr>
      <vt:lpstr>PI Two</vt:lpstr>
      <vt:lpstr>PI Three</vt:lpstr>
      <vt:lpstr>PI Four</vt:lpstr>
      <vt:lpstr>PI Five</vt:lpstr>
      <vt:lpstr>PI Six</vt:lpstr>
      <vt:lpstr>PI Seven</vt:lpstr>
      <vt:lpstr>PI Eight</vt:lpstr>
      <vt:lpstr>PI Nine</vt:lpstr>
      <vt:lpstr>PI Ten</vt:lpstr>
      <vt:lpstr>Summary</vt:lpstr>
    </vt:vector>
  </TitlesOfParts>
  <Company>University of New Mexico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Services Division</dc:creator>
  <cp:lastModifiedBy>Isela Balli</cp:lastModifiedBy>
  <cp:lastPrinted>2016-10-20T16:14:53Z</cp:lastPrinted>
  <dcterms:created xsi:type="dcterms:W3CDTF">2011-01-10T22:27:22Z</dcterms:created>
  <dcterms:modified xsi:type="dcterms:W3CDTF">2025-07-25T17:12:27Z</dcterms:modified>
</cp:coreProperties>
</file>